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75" windowWidth="19395" windowHeight="7830" activeTab="2"/>
  </bookViews>
  <sheets>
    <sheet name="前" sheetId="1" r:id="rId1"/>
    <sheet name="後" sheetId="2" r:id="rId2"/>
    <sheet name="添付資料" sheetId="5" r:id="rId3"/>
  </sheets>
  <calcPr calcId="145621"/>
</workbook>
</file>

<file path=xl/calcChain.xml><?xml version="1.0" encoding="utf-8"?>
<calcChain xmlns="http://schemas.openxmlformats.org/spreadsheetml/2006/main">
  <c r="T39" i="5" l="1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AM12" i="5"/>
  <c r="T12" i="5"/>
  <c r="AL24" i="5"/>
  <c r="AK24" i="5"/>
  <c r="AJ24" i="5"/>
  <c r="T11" i="5"/>
  <c r="AM10" i="5"/>
  <c r="T10" i="5"/>
  <c r="T9" i="5"/>
  <c r="C9" i="5"/>
  <c r="C10" i="5" s="1"/>
  <c r="B9" i="5"/>
  <c r="B10" i="5" s="1"/>
  <c r="T8" i="5"/>
  <c r="C8" i="5"/>
  <c r="B8" i="5"/>
  <c r="T7" i="5"/>
  <c r="C7" i="5"/>
  <c r="B7" i="5"/>
  <c r="T6" i="5"/>
  <c r="C6" i="5"/>
  <c r="B6" i="5"/>
  <c r="T5" i="5"/>
  <c r="C5" i="5"/>
  <c r="B5" i="5"/>
  <c r="AL4" i="5"/>
  <c r="AK4" i="5"/>
  <c r="AJ4" i="5"/>
  <c r="T4" i="5"/>
  <c r="C4" i="5"/>
  <c r="B4" i="5"/>
  <c r="C3" i="5"/>
  <c r="AM8" i="5" l="1"/>
  <c r="AM9" i="5"/>
  <c r="AM5" i="5"/>
  <c r="AE23" i="5"/>
  <c r="AM6" i="5"/>
  <c r="AF23" i="5"/>
  <c r="AM7" i="5"/>
  <c r="AM11" i="5"/>
  <c r="AG23" i="5"/>
</calcChain>
</file>

<file path=xl/sharedStrings.xml><?xml version="1.0" encoding="utf-8"?>
<sst xmlns="http://schemas.openxmlformats.org/spreadsheetml/2006/main" count="140" uniqueCount="93">
  <si>
    <t>円/kg</t>
    <rPh sb="0" eb="1">
      <t>エン</t>
    </rPh>
    <phoneticPr fontId="1"/>
  </si>
  <si>
    <t>第７回　中国四国購買ネットワーク会ケーススタディ</t>
    <rPh sb="0" eb="1">
      <t>ダイ</t>
    </rPh>
    <rPh sb="2" eb="3">
      <t>カイ</t>
    </rPh>
    <rPh sb="4" eb="6">
      <t>チュウゴク</t>
    </rPh>
    <rPh sb="6" eb="8">
      <t>シコク</t>
    </rPh>
    <rPh sb="8" eb="10">
      <t>コウバイ</t>
    </rPh>
    <rPh sb="16" eb="17">
      <t>カイ</t>
    </rPh>
    <phoneticPr fontId="1"/>
  </si>
  <si>
    <t>氏名</t>
    <rPh sb="0" eb="2">
      <t>シメイ</t>
    </rPh>
    <phoneticPr fontId="1"/>
  </si>
  <si>
    <t>○○○○</t>
    <phoneticPr fontId="1"/>
  </si>
  <si>
    <t>マルソメ味噌交渉目標価格</t>
    <rPh sb="4" eb="6">
      <t>ミソ</t>
    </rPh>
    <rPh sb="6" eb="8">
      <t>コウショウ</t>
    </rPh>
    <rPh sb="8" eb="10">
      <t>モクヒョウ</t>
    </rPh>
    <rPh sb="10" eb="12">
      <t>カカク</t>
    </rPh>
    <phoneticPr fontId="1"/>
  </si>
  <si>
    <t>　　ことが合理的である</t>
    <rPh sb="5" eb="8">
      <t>ゴウリテキ</t>
    </rPh>
    <phoneticPr fontId="1"/>
  </si>
  <si>
    <t>　　×××を推進する。</t>
    <rPh sb="6" eb="8">
      <t>スイシン</t>
    </rPh>
    <phoneticPr fontId="1"/>
  </si>
  <si>
    <t>　　□□を提案する</t>
    <rPh sb="5" eb="7">
      <t>テイアン</t>
    </rPh>
    <phoneticPr fontId="1"/>
  </si>
  <si>
    <t>添付資料</t>
    <rPh sb="0" eb="2">
      <t>テンプ</t>
    </rPh>
    <rPh sb="2" eb="4">
      <t>シリョウ</t>
    </rPh>
    <phoneticPr fontId="1"/>
  </si>
  <si>
    <t>　円/kg</t>
    <rPh sb="1" eb="2">
      <t>エン</t>
    </rPh>
    <phoneticPr fontId="1"/>
  </si>
  <si>
    <t>年</t>
    <rPh sb="0" eb="1">
      <t>ネン</t>
    </rPh>
    <phoneticPr fontId="1"/>
  </si>
  <si>
    <t>出荷[t/年]</t>
    <rPh sb="0" eb="2">
      <t>シュッカ</t>
    </rPh>
    <rPh sb="5" eb="6">
      <t>ネン</t>
    </rPh>
    <phoneticPr fontId="1"/>
  </si>
  <si>
    <t>市場規模[百万円/年]</t>
    <rPh sb="0" eb="2">
      <t>シジョウ</t>
    </rPh>
    <rPh sb="2" eb="4">
      <t>キボ</t>
    </rPh>
    <rPh sb="5" eb="8">
      <t>ヒャクマンエン</t>
    </rPh>
    <rPh sb="9" eb="10">
      <t>ネン</t>
    </rPh>
    <phoneticPr fontId="1"/>
  </si>
  <si>
    <t>即席味噌汁
市場規模[百万円/年]</t>
    <rPh sb="0" eb="2">
      <t>ソクセキ</t>
    </rPh>
    <rPh sb="2" eb="5">
      <t>ミソシル</t>
    </rPh>
    <rPh sb="6" eb="8">
      <t>シジョウ</t>
    </rPh>
    <rPh sb="8" eb="10">
      <t>キボ</t>
    </rPh>
    <rPh sb="11" eb="14">
      <t>ヒャクマンエン</t>
    </rPh>
    <rPh sb="15" eb="16">
      <t>ネン</t>
    </rPh>
    <phoneticPr fontId="1"/>
  </si>
  <si>
    <t>年月</t>
    <rPh sb="0" eb="1">
      <t>トシ</t>
    </rPh>
    <rPh sb="1" eb="2">
      <t>ツキ</t>
    </rPh>
    <phoneticPr fontId="1"/>
  </si>
  <si>
    <t>輸入大豆</t>
    <rPh sb="0" eb="2">
      <t>ユニュウ</t>
    </rPh>
    <rPh sb="2" eb="4">
      <t>ダイズ</t>
    </rPh>
    <phoneticPr fontId="1"/>
  </si>
  <si>
    <t>国産大豆</t>
    <rPh sb="0" eb="2">
      <t>コクサン</t>
    </rPh>
    <rPh sb="2" eb="4">
      <t>ダイズ</t>
    </rPh>
    <phoneticPr fontId="1"/>
  </si>
  <si>
    <t>大豆 加重平均
国産10：輸入90</t>
    <rPh sb="0" eb="2">
      <t>ダイズ</t>
    </rPh>
    <rPh sb="3" eb="5">
      <t>カジュウ</t>
    </rPh>
    <rPh sb="5" eb="7">
      <t>ヘイキン</t>
    </rPh>
    <rPh sb="8" eb="10">
      <t>コクサン</t>
    </rPh>
    <rPh sb="13" eb="15">
      <t>ユニュウ</t>
    </rPh>
    <phoneticPr fontId="1"/>
  </si>
  <si>
    <t>米相場</t>
    <rPh sb="0" eb="1">
      <t>コメ</t>
    </rPh>
    <rPh sb="1" eb="3">
      <t>ソウバ</t>
    </rPh>
    <phoneticPr fontId="1"/>
  </si>
  <si>
    <t>年</t>
    <rPh sb="0" eb="1">
      <t>トシ</t>
    </rPh>
    <phoneticPr fontId="1"/>
  </si>
  <si>
    <t>2010年上期</t>
    <rPh sb="4" eb="5">
      <t>ネン</t>
    </rPh>
    <rPh sb="5" eb="7">
      <t>カミキ</t>
    </rPh>
    <phoneticPr fontId="1"/>
  </si>
  <si>
    <t>2010年下期</t>
    <rPh sb="4" eb="5">
      <t>ネン</t>
    </rPh>
    <rPh sb="5" eb="7">
      <t>シモキ</t>
    </rPh>
    <phoneticPr fontId="1"/>
  </si>
  <si>
    <t>2011年上期</t>
    <rPh sb="4" eb="5">
      <t>ネン</t>
    </rPh>
    <rPh sb="5" eb="7">
      <t>カミキ</t>
    </rPh>
    <phoneticPr fontId="1"/>
  </si>
  <si>
    <t>2011年下期</t>
    <rPh sb="4" eb="5">
      <t>ネン</t>
    </rPh>
    <rPh sb="5" eb="7">
      <t>シモキ</t>
    </rPh>
    <phoneticPr fontId="1"/>
  </si>
  <si>
    <t>2012年上期</t>
    <rPh sb="4" eb="5">
      <t>ネン</t>
    </rPh>
    <rPh sb="5" eb="7">
      <t>カミキ</t>
    </rPh>
    <phoneticPr fontId="1"/>
  </si>
  <si>
    <t>2012年下期</t>
    <rPh sb="4" eb="5">
      <t>ネン</t>
    </rPh>
    <rPh sb="5" eb="7">
      <t>シモキ</t>
    </rPh>
    <phoneticPr fontId="1"/>
  </si>
  <si>
    <t>表4</t>
    <rPh sb="0" eb="1">
      <t>ヒョウ</t>
    </rPh>
    <phoneticPr fontId="1"/>
  </si>
  <si>
    <t>ton/半期</t>
    <rPh sb="4" eb="6">
      <t>ハンキ</t>
    </rPh>
    <phoneticPr fontId="1"/>
  </si>
  <si>
    <t>合計</t>
    <rPh sb="0" eb="2">
      <t>ゴウケイ</t>
    </rPh>
    <phoneticPr fontId="1"/>
  </si>
  <si>
    <t>味噌及び即席味噌汁の市場推移（2000年～2012年）</t>
    <rPh sb="0" eb="2">
      <t>ミソ</t>
    </rPh>
    <rPh sb="2" eb="3">
      <t>オヨ</t>
    </rPh>
    <rPh sb="4" eb="6">
      <t>ソクセキ</t>
    </rPh>
    <rPh sb="6" eb="9">
      <t>ミソシル</t>
    </rPh>
    <rPh sb="10" eb="12">
      <t>シジョウ</t>
    </rPh>
    <rPh sb="12" eb="14">
      <t>スイイ</t>
    </rPh>
    <rPh sb="19" eb="20">
      <t>ネン</t>
    </rPh>
    <rPh sb="25" eb="26">
      <t>ネン</t>
    </rPh>
    <phoneticPr fontId="1"/>
  </si>
  <si>
    <t>味噌市場推移（2000年～2012年）</t>
    <rPh sb="0" eb="2">
      <t>ミソ</t>
    </rPh>
    <rPh sb="2" eb="4">
      <t>シジョウ</t>
    </rPh>
    <rPh sb="4" eb="6">
      <t>スイイ</t>
    </rPh>
    <rPh sb="11" eb="12">
      <t>ネン</t>
    </rPh>
    <rPh sb="17" eb="18">
      <t>ネン</t>
    </rPh>
    <phoneticPr fontId="1"/>
  </si>
  <si>
    <t>大豆・米 価格推移（2010年1月～2012年12月）</t>
    <rPh sb="0" eb="2">
      <t>ダイズ</t>
    </rPh>
    <rPh sb="3" eb="4">
      <t>コメ</t>
    </rPh>
    <rPh sb="5" eb="7">
      <t>カカク</t>
    </rPh>
    <rPh sb="7" eb="9">
      <t>スイイ</t>
    </rPh>
    <rPh sb="14" eb="15">
      <t>ネン</t>
    </rPh>
    <rPh sb="16" eb="17">
      <t>ガツ</t>
    </rPh>
    <rPh sb="22" eb="23">
      <t>ネン</t>
    </rPh>
    <rPh sb="25" eb="26">
      <t>ガツ</t>
    </rPh>
    <phoneticPr fontId="1"/>
  </si>
  <si>
    <t>2013年上期</t>
    <rPh sb="4" eb="5">
      <t>ネン</t>
    </rPh>
    <rPh sb="5" eb="7">
      <t>カミキ</t>
    </rPh>
    <phoneticPr fontId="1"/>
  </si>
  <si>
    <t>2013年下期</t>
    <rPh sb="4" eb="5">
      <t>ネン</t>
    </rPh>
    <rPh sb="5" eb="7">
      <t>シモキ</t>
    </rPh>
    <phoneticPr fontId="1"/>
  </si>
  <si>
    <t>大豆</t>
    <rPh sb="0" eb="2">
      <t>ダイズ</t>
    </rPh>
    <phoneticPr fontId="1"/>
  </si>
  <si>
    <t>米麹</t>
    <rPh sb="0" eb="1">
      <t>コメ</t>
    </rPh>
    <rPh sb="1" eb="2">
      <t>コウジ</t>
    </rPh>
    <phoneticPr fontId="1"/>
  </si>
  <si>
    <t>表5</t>
    <rPh sb="0" eb="1">
      <t>ヒョウ</t>
    </rPh>
    <phoneticPr fontId="1"/>
  </si>
  <si>
    <t>各社納入数量推移・計画</t>
    <rPh sb="0" eb="2">
      <t>カクシャ</t>
    </rPh>
    <rPh sb="2" eb="4">
      <t>ノウニュウ</t>
    </rPh>
    <rPh sb="4" eb="6">
      <t>スウリョウ</t>
    </rPh>
    <rPh sb="6" eb="8">
      <t>スイイ</t>
    </rPh>
    <rPh sb="9" eb="11">
      <t>ケイカク</t>
    </rPh>
    <phoneticPr fontId="1"/>
  </si>
  <si>
    <t>塩</t>
    <rPh sb="0" eb="1">
      <t>シオ</t>
    </rPh>
    <phoneticPr fontId="1"/>
  </si>
  <si>
    <t>味噌</t>
    <rPh sb="0" eb="2">
      <t>ミソ</t>
    </rPh>
    <phoneticPr fontId="1"/>
  </si>
  <si>
    <t>表2</t>
    <rPh sb="0" eb="1">
      <t>ヒョウ</t>
    </rPh>
    <phoneticPr fontId="1"/>
  </si>
  <si>
    <t>味噌原材料比率（一般）</t>
    <rPh sb="0" eb="2">
      <t>ミソ</t>
    </rPh>
    <rPh sb="2" eb="5">
      <t>ゲンザイリョウ</t>
    </rPh>
    <rPh sb="5" eb="6">
      <t>ヒ</t>
    </rPh>
    <rPh sb="6" eb="7">
      <t>リツ</t>
    </rPh>
    <rPh sb="8" eb="10">
      <t>イッパン</t>
    </rPh>
    <phoneticPr fontId="1"/>
  </si>
  <si>
    <t>大豆は 国産大豆10%：輸入大豆90%が一般的。</t>
    <rPh sb="0" eb="2">
      <t>ダイズ</t>
    </rPh>
    <rPh sb="4" eb="6">
      <t>コクサン</t>
    </rPh>
    <rPh sb="6" eb="8">
      <t>ダイズ</t>
    </rPh>
    <rPh sb="12" eb="14">
      <t>ユニュウ</t>
    </rPh>
    <rPh sb="14" eb="16">
      <t>ダイズ</t>
    </rPh>
    <rPh sb="20" eb="23">
      <t>イッパンテキ</t>
    </rPh>
    <phoneticPr fontId="1"/>
  </si>
  <si>
    <t>企業別味噌生産量(2012年）</t>
    <rPh sb="0" eb="2">
      <t>キギョウ</t>
    </rPh>
    <rPh sb="2" eb="3">
      <t>ベツ</t>
    </rPh>
    <rPh sb="3" eb="5">
      <t>ミソ</t>
    </rPh>
    <rPh sb="5" eb="7">
      <t>セイサン</t>
    </rPh>
    <rPh sb="7" eb="8">
      <t>リョウ</t>
    </rPh>
    <rPh sb="13" eb="14">
      <t>ネン</t>
    </rPh>
    <phoneticPr fontId="1"/>
  </si>
  <si>
    <t>表3</t>
    <rPh sb="0" eb="1">
      <t>ヒョウ</t>
    </rPh>
    <phoneticPr fontId="1"/>
  </si>
  <si>
    <t>1) 3ヵ月後に、マルソメ味噌を減らし、広島味噌を増加する</t>
    <rPh sb="5" eb="7">
      <t>ゲツゴ</t>
    </rPh>
    <rPh sb="13" eb="15">
      <t>ミソ</t>
    </rPh>
    <rPh sb="16" eb="17">
      <t>ヘ</t>
    </rPh>
    <rPh sb="20" eb="22">
      <t>ヒロシマ</t>
    </rPh>
    <rPh sb="22" eb="24">
      <t>ミソ</t>
    </rPh>
    <rPh sb="25" eb="27">
      <t>ゾウカ</t>
    </rPh>
    <phoneticPr fontId="1"/>
  </si>
  <si>
    <t>2)　○○という理由から、○円のコストアップが妥当である</t>
    <rPh sb="8" eb="10">
      <t>リユウ</t>
    </rPh>
    <rPh sb="14" eb="15">
      <t>エン</t>
    </rPh>
    <rPh sb="23" eb="25">
      <t>ダトウ</t>
    </rPh>
    <phoneticPr fontId="1"/>
  </si>
  <si>
    <t>3)　△△という理由から、今回の価格には○円まで反映させる</t>
    <rPh sb="8" eb="10">
      <t>リユウ</t>
    </rPh>
    <rPh sb="13" eb="15">
      <t>コンカイ</t>
    </rPh>
    <rPh sb="16" eb="18">
      <t>カカク</t>
    </rPh>
    <rPh sb="21" eb="22">
      <t>エン</t>
    </rPh>
    <rPh sb="24" eb="26">
      <t>ハンエイ</t>
    </rPh>
    <phoneticPr fontId="1"/>
  </si>
  <si>
    <t>4)　××というOptionにより、この価格で妥結しない場合は</t>
    <rPh sb="20" eb="22">
      <t>カカク</t>
    </rPh>
    <rPh sb="23" eb="25">
      <t>ダケツ</t>
    </rPh>
    <rPh sb="28" eb="30">
      <t>バアイ</t>
    </rPh>
    <phoneticPr fontId="1"/>
  </si>
  <si>
    <t>5)　まず始めに、□を推進し、その後、マルソメ味噌に</t>
    <rPh sb="5" eb="6">
      <t>ハジ</t>
    </rPh>
    <rPh sb="11" eb="13">
      <t>スイシン</t>
    </rPh>
    <rPh sb="17" eb="18">
      <t>ゴ</t>
    </rPh>
    <rPh sb="23" eb="25">
      <t>ミソ</t>
    </rPh>
    <phoneticPr fontId="1"/>
  </si>
  <si>
    <t>百万円</t>
    <rPh sb="0" eb="3">
      <t>ヒャクマンエン</t>
    </rPh>
    <phoneticPr fontId="1"/>
  </si>
  <si>
    <t>2011年</t>
    <rPh sb="4" eb="5">
      <t>ネン</t>
    </rPh>
    <phoneticPr fontId="1"/>
  </si>
  <si>
    <t>マルソメ味噌　</t>
  </si>
  <si>
    <t>広島味噌</t>
  </si>
  <si>
    <t>美作味噌</t>
  </si>
  <si>
    <t>売上高</t>
    <rPh sb="0" eb="2">
      <t>ウリア</t>
    </rPh>
    <rPh sb="2" eb="3">
      <t>ダカ</t>
    </rPh>
    <phoneticPr fontId="1"/>
  </si>
  <si>
    <t>経常利益</t>
    <rPh sb="0" eb="2">
      <t>ケイジョウ</t>
    </rPh>
    <rPh sb="2" eb="4">
      <t>リエキ</t>
    </rPh>
    <phoneticPr fontId="1"/>
  </si>
  <si>
    <t>経常利益率</t>
    <rPh sb="0" eb="2">
      <t>ケイジョウ</t>
    </rPh>
    <rPh sb="2" eb="4">
      <t>リエキ</t>
    </rPh>
    <rPh sb="4" eb="5">
      <t>リツ</t>
    </rPh>
    <phoneticPr fontId="1"/>
  </si>
  <si>
    <t>味噌売上比率</t>
    <rPh sb="0" eb="2">
      <t>ミソ</t>
    </rPh>
    <rPh sb="2" eb="4">
      <t>ウリア</t>
    </rPh>
    <rPh sb="4" eb="6">
      <t>ヒリツ</t>
    </rPh>
    <phoneticPr fontId="1"/>
  </si>
  <si>
    <t>表7</t>
    <rPh sb="0" eb="1">
      <t>ヒョウ</t>
    </rPh>
    <phoneticPr fontId="1"/>
  </si>
  <si>
    <t>2011年各社売上・利益　（田中調べ）</t>
    <rPh sb="4" eb="5">
      <t>ネン</t>
    </rPh>
    <rPh sb="5" eb="7">
      <t>カクシャ</t>
    </rPh>
    <rPh sb="7" eb="9">
      <t>ウリア</t>
    </rPh>
    <rPh sb="10" eb="12">
      <t>リエキ</t>
    </rPh>
    <rPh sb="14" eb="16">
      <t>タナカ</t>
    </rPh>
    <rPh sb="16" eb="17">
      <t>シラ</t>
    </rPh>
    <phoneticPr fontId="1"/>
  </si>
  <si>
    <t>原料高騰</t>
    <rPh sb="0" eb="2">
      <t>ゲンリョウ</t>
    </rPh>
    <rPh sb="2" eb="4">
      <t>コウトウ</t>
    </rPh>
    <phoneticPr fontId="1"/>
  </si>
  <si>
    <t>数量倍でSTAY</t>
    <rPh sb="0" eb="2">
      <t>スウリョウ</t>
    </rPh>
    <rPh sb="2" eb="3">
      <t>バイ</t>
    </rPh>
    <phoneticPr fontId="1"/>
  </si>
  <si>
    <t>補足</t>
    <rPh sb="0" eb="2">
      <t>ホソク</t>
    </rPh>
    <phoneticPr fontId="1"/>
  </si>
  <si>
    <t>切替検討必要</t>
    <rPh sb="0" eb="2">
      <t>キリカエ</t>
    </rPh>
    <rPh sb="2" eb="4">
      <t>ケントウ</t>
    </rPh>
    <rPh sb="4" eb="6">
      <t>ヒツヨウ</t>
    </rPh>
    <phoneticPr fontId="1"/>
  </si>
  <si>
    <t>年間1050tまで</t>
    <rPh sb="0" eb="2">
      <t>ネンカン</t>
    </rPh>
    <phoneticPr fontId="1"/>
  </si>
  <si>
    <t>表8</t>
    <rPh sb="0" eb="1">
      <t>ヒョウ</t>
    </rPh>
    <phoneticPr fontId="1"/>
  </si>
  <si>
    <t>各社要望まとめ　（田中まとめ）</t>
    <rPh sb="0" eb="2">
      <t>カクシャ</t>
    </rPh>
    <rPh sb="2" eb="4">
      <t>ヨウボウ</t>
    </rPh>
    <rPh sb="9" eb="11">
      <t>タナカ</t>
    </rPh>
    <phoneticPr fontId="1"/>
  </si>
  <si>
    <t>表6</t>
    <rPh sb="0" eb="1">
      <t>ヒョウ</t>
    </rPh>
    <phoneticPr fontId="1"/>
  </si>
  <si>
    <r>
      <t>（2012年までは実績。</t>
    </r>
    <r>
      <rPr>
        <i/>
        <sz val="11"/>
        <color theme="1"/>
        <rFont val="ＭＳ Ｐゴシック"/>
        <family val="3"/>
        <charset val="128"/>
        <scheme val="minor"/>
      </rPr>
      <t>2013年は計画:斜体</t>
    </r>
    <r>
      <rPr>
        <sz val="11"/>
        <color theme="1"/>
        <rFont val="ＭＳ Ｐゴシック"/>
        <family val="2"/>
        <charset val="128"/>
        <scheme val="minor"/>
      </rPr>
      <t>）</t>
    </r>
    <rPh sb="5" eb="6">
      <t>ネン</t>
    </rPh>
    <rPh sb="9" eb="11">
      <t>ジッセキ</t>
    </rPh>
    <rPh sb="16" eb="17">
      <t>ネン</t>
    </rPh>
    <rPh sb="18" eb="20">
      <t>ケイカク</t>
    </rPh>
    <rPh sb="21" eb="23">
      <t>シャタイ</t>
    </rPh>
    <phoneticPr fontId="1"/>
  </si>
  <si>
    <t>大豆平均</t>
    <rPh sb="0" eb="2">
      <t>ダイズ</t>
    </rPh>
    <rPh sb="2" eb="4">
      <t>ヘイキン</t>
    </rPh>
    <phoneticPr fontId="1"/>
  </si>
  <si>
    <t>各社配合の違いがあるがイナバフーズは上記比率指定。</t>
    <rPh sb="0" eb="2">
      <t>カクシャ</t>
    </rPh>
    <rPh sb="2" eb="4">
      <t>ハイゴウ</t>
    </rPh>
    <rPh sb="5" eb="6">
      <t>チガ</t>
    </rPh>
    <rPh sb="18" eb="20">
      <t>ジョウキ</t>
    </rPh>
    <rPh sb="20" eb="22">
      <t>ヒリツ</t>
    </rPh>
    <rPh sb="22" eb="24">
      <t>シテイ</t>
    </rPh>
    <phoneticPr fontId="1"/>
  </si>
  <si>
    <t>米麹の一般市況価格は明らかにされていないが</t>
    <rPh sb="0" eb="1">
      <t>コメ</t>
    </rPh>
    <rPh sb="1" eb="2">
      <t>コウジ</t>
    </rPh>
    <rPh sb="3" eb="5">
      <t>イッパン</t>
    </rPh>
    <rPh sb="5" eb="7">
      <t>シキョウ</t>
    </rPh>
    <rPh sb="7" eb="9">
      <t>カカク</t>
    </rPh>
    <rPh sb="10" eb="11">
      <t>アキ</t>
    </rPh>
    <phoneticPr fontId="1"/>
  </si>
  <si>
    <t>米価格に連動して変化することが多いとのこと。（田中調べ）</t>
    <rPh sb="0" eb="1">
      <t>コメ</t>
    </rPh>
    <rPh sb="1" eb="3">
      <t>カカク</t>
    </rPh>
    <rPh sb="4" eb="6">
      <t>レンドウ</t>
    </rPh>
    <rPh sb="8" eb="10">
      <t>ヘンカ</t>
    </rPh>
    <rPh sb="15" eb="16">
      <t>オオ</t>
    </rPh>
    <phoneticPr fontId="1"/>
  </si>
  <si>
    <t>　　　（マルソメ値上根拠）</t>
    <rPh sb="8" eb="10">
      <t>ネア</t>
    </rPh>
    <rPh sb="10" eb="12">
      <t>コンキョ</t>
    </rPh>
    <phoneticPr fontId="1"/>
  </si>
  <si>
    <t>　＊大豆平均は国産10％輸入90%の加重平均</t>
    <rPh sb="2" eb="4">
      <t>ダイズ</t>
    </rPh>
    <rPh sb="4" eb="6">
      <t>ヘイキン</t>
    </rPh>
    <rPh sb="7" eb="9">
      <t>コクサン</t>
    </rPh>
    <rPh sb="12" eb="14">
      <t>ユニュウ</t>
    </rPh>
    <rPh sb="18" eb="20">
      <t>カジュウ</t>
    </rPh>
    <rPh sb="20" eb="22">
      <t>ヘイキン</t>
    </rPh>
    <phoneticPr fontId="1"/>
  </si>
  <si>
    <t>半期原料価格平均推移</t>
    <rPh sb="0" eb="2">
      <t>ハンキ</t>
    </rPh>
    <rPh sb="2" eb="4">
      <t>ゲンリョウ</t>
    </rPh>
    <rPh sb="4" eb="6">
      <t>カカク</t>
    </rPh>
    <rPh sb="6" eb="8">
      <t>ヘイキン</t>
    </rPh>
    <rPh sb="8" eb="10">
      <t>スイイ</t>
    </rPh>
    <phoneticPr fontId="1"/>
  </si>
  <si>
    <t>その理由・調達方針</t>
    <rPh sb="2" eb="4">
      <t>リユウ</t>
    </rPh>
    <rPh sb="5" eb="7">
      <t>チョウタツ</t>
    </rPh>
    <rPh sb="7" eb="9">
      <t>ホウシン</t>
    </rPh>
    <phoneticPr fontId="1"/>
  </si>
  <si>
    <t>対前期平均 (*1)</t>
    <rPh sb="0" eb="1">
      <t>タイ</t>
    </rPh>
    <rPh sb="1" eb="3">
      <t>ゼンキ</t>
    </rPh>
    <rPh sb="3" eb="5">
      <t>ヘイキン</t>
    </rPh>
    <phoneticPr fontId="1"/>
  </si>
  <si>
    <t>　(*1) 2012年下期平均　－　2012年上期平均</t>
    <phoneticPr fontId="1"/>
  </si>
  <si>
    <t>各社 納入価格推移</t>
    <rPh sb="0" eb="2">
      <t>カクシャ</t>
    </rPh>
    <rPh sb="3" eb="5">
      <t>ノウニュウ</t>
    </rPh>
    <rPh sb="5" eb="7">
      <t>カカク</t>
    </rPh>
    <rPh sb="7" eb="9">
      <t>スイイ</t>
    </rPh>
    <phoneticPr fontId="1"/>
  </si>
  <si>
    <t xml:space="preserve">表1 </t>
    <rPh sb="0" eb="1">
      <t>ヒョウ</t>
    </rPh>
    <phoneticPr fontId="1"/>
  </si>
  <si>
    <t>グラフ1</t>
    <phoneticPr fontId="1"/>
  </si>
  <si>
    <t>グラフ3</t>
    <phoneticPr fontId="1"/>
  </si>
  <si>
    <t>現状価格</t>
    <rPh sb="0" eb="1">
      <t>ゲン</t>
    </rPh>
    <rPh sb="1" eb="2">
      <t>ジョウ</t>
    </rPh>
    <rPh sb="2" eb="4">
      <t>カカク</t>
    </rPh>
    <phoneticPr fontId="1"/>
  </si>
  <si>
    <t>要望価格</t>
    <rPh sb="0" eb="2">
      <t>ヨウボウ</t>
    </rPh>
    <rPh sb="2" eb="4">
      <t>カカク</t>
    </rPh>
    <phoneticPr fontId="1"/>
  </si>
  <si>
    <t>285（275）</t>
    <phoneticPr fontId="1"/>
  </si>
  <si>
    <t>根拠・条件</t>
    <rPh sb="0" eb="2">
      <t>コンキョ</t>
    </rPh>
    <rPh sb="3" eb="5">
      <t>ジョウケン</t>
    </rPh>
    <phoneticPr fontId="1"/>
  </si>
  <si>
    <t>がんばる</t>
    <phoneticPr fontId="1"/>
  </si>
  <si>
    <t>計画数量(T/半期）</t>
    <rPh sb="0" eb="2">
      <t>ケイカク</t>
    </rPh>
    <rPh sb="2" eb="4">
      <t>スウリョウ</t>
    </rPh>
    <rPh sb="7" eb="9">
      <t>ハンキ</t>
    </rPh>
    <phoneticPr fontId="1"/>
  </si>
  <si>
    <t>　＊各社未上場のため財務公表しておらず田中が調べた範囲の数字</t>
    <rPh sb="2" eb="4">
      <t>カクシャ</t>
    </rPh>
    <rPh sb="4" eb="7">
      <t>ミジョウジョウ</t>
    </rPh>
    <rPh sb="10" eb="12">
      <t>ザイム</t>
    </rPh>
    <rPh sb="12" eb="14">
      <t>コウヒョウ</t>
    </rPh>
    <rPh sb="19" eb="21">
      <t>タナカ</t>
    </rPh>
    <rPh sb="22" eb="23">
      <t>シラ</t>
    </rPh>
    <rPh sb="25" eb="27">
      <t>ハンイ</t>
    </rPh>
    <rPh sb="28" eb="30">
      <t>スウジ</t>
    </rPh>
    <phoneticPr fontId="1"/>
  </si>
  <si>
    <t>替えれて1000T/年</t>
    <rPh sb="0" eb="1">
      <t>カ</t>
    </rPh>
    <rPh sb="10" eb="11">
      <t>ネン</t>
    </rPh>
    <phoneticPr fontId="1"/>
  </si>
  <si>
    <t>グラフ2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</si>
</sst>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#,##0_ "/>
    <numFmt numFmtId="178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name val="ＭＳ Ｐゴシック"/>
      <family val="3"/>
      <charset val="128"/>
    </font>
    <font>
      <i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2">
      <alignment vertical="center"/>
    </xf>
    <xf numFmtId="0" fontId="9" fillId="0" borderId="0" xfId="2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176" fontId="9" fillId="0" borderId="19" xfId="2" applyNumberFormat="1" applyBorder="1">
      <alignment vertical="center"/>
    </xf>
    <xf numFmtId="177" fontId="9" fillId="0" borderId="19" xfId="2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38" fontId="0" fillId="3" borderId="0" xfId="1" applyFont="1" applyFill="1" applyAlignment="1">
      <alignment horizontal="center" vertical="center"/>
    </xf>
    <xf numFmtId="176" fontId="9" fillId="3" borderId="20" xfId="2" applyNumberFormat="1" applyFill="1" applyBorder="1">
      <alignment vertical="center"/>
    </xf>
    <xf numFmtId="177" fontId="9" fillId="3" borderId="20" xfId="2" applyNumberFormat="1" applyFill="1" applyBorder="1" applyAlignment="1">
      <alignment horizontal="center" vertical="center"/>
    </xf>
    <xf numFmtId="176" fontId="9" fillId="0" borderId="20" xfId="2" applyNumberFormat="1" applyBorder="1">
      <alignment vertical="center"/>
    </xf>
    <xf numFmtId="177" fontId="9" fillId="0" borderId="20" xfId="2" applyNumberFormat="1" applyBorder="1" applyAlignment="1">
      <alignment horizontal="center" vertical="center"/>
    </xf>
    <xf numFmtId="176" fontId="9" fillId="3" borderId="21" xfId="2" applyNumberFormat="1" applyFill="1" applyBorder="1">
      <alignment vertical="center"/>
    </xf>
    <xf numFmtId="177" fontId="9" fillId="3" borderId="21" xfId="2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2" xfId="0" applyBorder="1">
      <alignment vertical="center"/>
    </xf>
    <xf numFmtId="9" fontId="0" fillId="0" borderId="22" xfId="0" applyNumberFormat="1" applyBorder="1">
      <alignment vertical="center"/>
    </xf>
    <xf numFmtId="0" fontId="0" fillId="4" borderId="22" xfId="0" applyFill="1" applyBorder="1">
      <alignment vertical="center"/>
    </xf>
    <xf numFmtId="9" fontId="0" fillId="4" borderId="22" xfId="0" applyNumberFormat="1" applyFill="1" applyBorder="1">
      <alignment vertical="center"/>
    </xf>
    <xf numFmtId="0" fontId="11" fillId="0" borderId="0" xfId="0" applyFont="1">
      <alignment vertical="center"/>
    </xf>
    <xf numFmtId="178" fontId="9" fillId="3" borderId="9" xfId="2" applyNumberFormat="1" applyFill="1" applyBorder="1" applyAlignment="1">
      <alignment horizontal="center" vertical="center"/>
    </xf>
    <xf numFmtId="178" fontId="9" fillId="3" borderId="21" xfId="2" applyNumberFormat="1" applyFill="1" applyBorder="1" applyAlignment="1">
      <alignment horizontal="center" vertical="center"/>
    </xf>
    <xf numFmtId="178" fontId="9" fillId="3" borderId="23" xfId="2" applyNumberForma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2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77" fontId="0" fillId="0" borderId="0" xfId="0" applyNumberFormat="1">
      <alignment vertical="center"/>
    </xf>
    <xf numFmtId="9" fontId="9" fillId="0" borderId="20" xfId="4" applyFont="1" applyBorder="1" applyAlignment="1">
      <alignment horizontal="center" vertical="center"/>
    </xf>
    <xf numFmtId="9" fontId="9" fillId="3" borderId="21" xfId="4" applyFont="1" applyFill="1" applyBorder="1" applyAlignment="1">
      <alignment horizontal="center" vertical="center"/>
    </xf>
    <xf numFmtId="176" fontId="13" fillId="0" borderId="20" xfId="2" applyNumberFormat="1" applyFont="1" applyBorder="1">
      <alignment vertical="center"/>
    </xf>
    <xf numFmtId="177" fontId="13" fillId="0" borderId="20" xfId="2" applyNumberFormat="1" applyFont="1" applyBorder="1" applyAlignment="1">
      <alignment horizontal="center" vertical="center"/>
    </xf>
    <xf numFmtId="176" fontId="13" fillId="3" borderId="21" xfId="2" applyNumberFormat="1" applyFont="1" applyFill="1" applyBorder="1">
      <alignment vertical="center"/>
    </xf>
    <xf numFmtId="177" fontId="13" fillId="3" borderId="21" xfId="2" applyNumberFormat="1" applyFont="1" applyFill="1" applyBorder="1" applyAlignment="1">
      <alignment horizontal="center" vertical="center"/>
    </xf>
    <xf numFmtId="176" fontId="9" fillId="4" borderId="22" xfId="2" applyNumberFormat="1" applyFill="1" applyBorder="1">
      <alignment vertical="center"/>
    </xf>
    <xf numFmtId="177" fontId="9" fillId="4" borderId="22" xfId="2" applyNumberFormat="1" applyFill="1" applyBorder="1" applyAlignment="1">
      <alignment horizontal="center" vertical="center"/>
    </xf>
    <xf numFmtId="176" fontId="9" fillId="0" borderId="21" xfId="2" applyNumberFormat="1" applyBorder="1">
      <alignment vertical="center"/>
    </xf>
    <xf numFmtId="177" fontId="9" fillId="0" borderId="21" xfId="2" applyNumberFormat="1" applyBorder="1" applyAlignment="1">
      <alignment horizontal="center" vertical="center"/>
    </xf>
    <xf numFmtId="177" fontId="9" fillId="0" borderId="21" xfId="2" applyNumberFormat="1" applyFont="1" applyBorder="1" applyAlignment="1">
      <alignment horizontal="center" vertical="center"/>
    </xf>
    <xf numFmtId="176" fontId="16" fillId="3" borderId="20" xfId="2" applyNumberFormat="1" applyFont="1" applyFill="1" applyBorder="1">
      <alignment vertical="center"/>
    </xf>
    <xf numFmtId="176" fontId="15" fillId="3" borderId="21" xfId="2" applyNumberFormat="1" applyFont="1" applyFill="1" applyBorder="1">
      <alignment vertical="center"/>
    </xf>
    <xf numFmtId="0" fontId="12" fillId="0" borderId="1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味噌市場推移</a:t>
            </a:r>
            <a:r>
              <a:rPr lang="en-US"/>
              <a:t>(2000-2012)</a:t>
            </a:r>
            <a:endParaRPr lang="ja-JP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912047758736039"/>
          <c:y val="0.13059573738849653"/>
          <c:w val="0.58758658844115075"/>
          <c:h val="0.649236319686843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添付資料!$G$3</c:f>
              <c:strCache>
                <c:ptCount val="1"/>
                <c:pt idx="0">
                  <c:v>出荷[t/年]</c:v>
                </c:pt>
              </c:strCache>
            </c:strRef>
          </c:tx>
          <c:invertIfNegative val="0"/>
          <c:cat>
            <c:numRef>
              <c:f>添付資料!$F$4:$F$16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添付資料!$G$4:$G$16</c:f>
              <c:numCache>
                <c:formatCode>#,##0_);[Red]\(#,##0\)</c:formatCode>
                <c:ptCount val="13"/>
                <c:pt idx="0">
                  <c:v>491670</c:v>
                </c:pt>
                <c:pt idx="1">
                  <c:v>480753</c:v>
                </c:pt>
                <c:pt idx="2">
                  <c:v>475261</c:v>
                </c:pt>
                <c:pt idx="3">
                  <c:v>466904</c:v>
                </c:pt>
                <c:pt idx="4">
                  <c:v>465972</c:v>
                </c:pt>
                <c:pt idx="5">
                  <c:v>461739</c:v>
                </c:pt>
                <c:pt idx="6">
                  <c:v>458986</c:v>
                </c:pt>
                <c:pt idx="7">
                  <c:v>460050</c:v>
                </c:pt>
                <c:pt idx="8">
                  <c:v>450434</c:v>
                </c:pt>
                <c:pt idx="9">
                  <c:v>437935</c:v>
                </c:pt>
                <c:pt idx="10">
                  <c:v>426164</c:v>
                </c:pt>
                <c:pt idx="11">
                  <c:v>423790</c:v>
                </c:pt>
                <c:pt idx="12">
                  <c:v>418037</c:v>
                </c:pt>
              </c:numCache>
            </c:numRef>
          </c:val>
        </c:ser>
        <c:ser>
          <c:idx val="2"/>
          <c:order val="1"/>
          <c:tx>
            <c:strRef>
              <c:f>添付資料!$H$3</c:f>
              <c:strCache>
                <c:ptCount val="1"/>
                <c:pt idx="0">
                  <c:v>市場規模[百万円/年]</c:v>
                </c:pt>
              </c:strCache>
            </c:strRef>
          </c:tx>
          <c:invertIfNegative val="0"/>
          <c:cat>
            <c:numRef>
              <c:f>添付資料!$F$4:$F$16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添付資料!$H$4:$H$16</c:f>
              <c:numCache>
                <c:formatCode>#,##0_);[Red]\(#,##0\)</c:formatCode>
                <c:ptCount val="13"/>
                <c:pt idx="0">
                  <c:v>189490.47</c:v>
                </c:pt>
                <c:pt idx="1">
                  <c:v>179387.83799999999</c:v>
                </c:pt>
                <c:pt idx="2">
                  <c:v>182948.61</c:v>
                </c:pt>
                <c:pt idx="3">
                  <c:v>174521.541</c:v>
                </c:pt>
                <c:pt idx="4">
                  <c:v>170634.16800000001</c:v>
                </c:pt>
                <c:pt idx="5">
                  <c:v>167974.08</c:v>
                </c:pt>
                <c:pt idx="6">
                  <c:v>166138.19099999999</c:v>
                </c:pt>
                <c:pt idx="7">
                  <c:v>161836.48199999999</c:v>
                </c:pt>
                <c:pt idx="8">
                  <c:v>164766.448</c:v>
                </c:pt>
                <c:pt idx="9">
                  <c:v>173387.38500000001</c:v>
                </c:pt>
                <c:pt idx="10">
                  <c:v>161794.43599999999</c:v>
                </c:pt>
                <c:pt idx="11">
                  <c:v>162835.07800000001</c:v>
                </c:pt>
                <c:pt idx="12">
                  <c:v>159102.06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25856"/>
        <c:axId val="101627392"/>
      </c:barChart>
      <c:catAx>
        <c:axId val="10162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1627392"/>
        <c:crosses val="autoZero"/>
        <c:auto val="1"/>
        <c:lblAlgn val="ctr"/>
        <c:lblOffset val="100"/>
        <c:noMultiLvlLbl val="0"/>
      </c:catAx>
      <c:valAx>
        <c:axId val="101627392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crossAx val="10162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12572693119239"/>
          <c:y val="0.32146223990042488"/>
          <c:w val="0.24153440378776184"/>
          <c:h val="0.3680717229933886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</a:t>
            </a:r>
            <a:r>
              <a:rPr lang="ja-JP"/>
              <a:t>年味噌生産量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25929149334092"/>
          <c:y val="0.15784824911745782"/>
          <c:w val="0.62978759037072574"/>
          <c:h val="0.63039386553230981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12795965327554823"/>
                  <c:y val="-7.8218742935315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5884646613516334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32588679722512"/>
                  <c:y val="5.06121277816744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25424676305159"/>
                  <c:y val="0.139236608255609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9722373066143298E-2"/>
                  <c:y val="0.171115365218853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4433765505510118E-2"/>
                  <c:y val="0.171115365218853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70405221782256"/>
                  <c:y val="9.88121185070110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8"/>
              <c:pt idx="0">
                <c:v>マルソメ</c:v>
              </c:pt>
              <c:pt idx="1">
                <c:v>もちの木</c:v>
              </c:pt>
              <c:pt idx="2">
                <c:v>さかた</c:v>
              </c:pt>
              <c:pt idx="3">
                <c:v>コーチン味噌</c:v>
              </c:pt>
              <c:pt idx="4">
                <c:v>広島味噌</c:v>
              </c:pt>
              <c:pt idx="5">
                <c:v>伊達味噌</c:v>
              </c:pt>
              <c:pt idx="6">
                <c:v>薩摩味噌</c:v>
              </c:pt>
              <c:pt idx="7">
                <c:v>その他</c:v>
              </c:pt>
            </c:strLit>
          </c:cat>
          <c:val>
            <c:numLit>
              <c:formatCode>General</c:formatCode>
              <c:ptCount val="8"/>
              <c:pt idx="0">
                <c:v>80000</c:v>
              </c:pt>
              <c:pt idx="1">
                <c:v>41000</c:v>
              </c:pt>
              <c:pt idx="2">
                <c:v>40000</c:v>
              </c:pt>
              <c:pt idx="3">
                <c:v>20000</c:v>
              </c:pt>
              <c:pt idx="4">
                <c:v>18000</c:v>
              </c:pt>
              <c:pt idx="5">
                <c:v>15000</c:v>
              </c:pt>
              <c:pt idx="6">
                <c:v>15000</c:v>
              </c:pt>
              <c:pt idx="7">
                <c:v>189037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原料価格推移</a:t>
            </a:r>
            <a:r>
              <a:rPr lang="en-US"/>
              <a:t>(2010</a:t>
            </a:r>
            <a:r>
              <a:rPr lang="ja-JP"/>
              <a:t>年</a:t>
            </a:r>
            <a:r>
              <a:rPr lang="en-US"/>
              <a:t>1</a:t>
            </a:r>
            <a:r>
              <a:rPr lang="ja-JP"/>
              <a:t>月～</a:t>
            </a:r>
            <a:r>
              <a:rPr lang="en-US"/>
              <a:t>2012</a:t>
            </a:r>
            <a:r>
              <a:rPr lang="ja-JP"/>
              <a:t>年</a:t>
            </a:r>
            <a:r>
              <a:rPr lang="en-US"/>
              <a:t>12</a:t>
            </a:r>
            <a:r>
              <a:rPr lang="ja-JP"/>
              <a:t>月）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323679878998175"/>
          <c:y val="0.17003599550056242"/>
          <c:w val="0.63693269273544195"/>
          <c:h val="0.5286944131983502"/>
        </c:manualLayout>
      </c:layout>
      <c:lineChart>
        <c:grouping val="standard"/>
        <c:varyColors val="0"/>
        <c:ser>
          <c:idx val="1"/>
          <c:order val="0"/>
          <c:tx>
            <c:strRef>
              <c:f>添付資料!$U$3</c:f>
              <c:strCache>
                <c:ptCount val="1"/>
                <c:pt idx="0">
                  <c:v>米相場</c:v>
                </c:pt>
              </c:strCache>
            </c:strRef>
          </c:tx>
          <c:marker>
            <c:symbol val="none"/>
          </c:marker>
          <c:cat>
            <c:numRef>
              <c:f>添付資料!$Q$4:$Q$39</c:f>
              <c:numCache>
                <c:formatCode>yyyy"年"m"月";@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添付資料!$U$4:$U$39</c:f>
              <c:numCache>
                <c:formatCode>#,##0_ </c:formatCode>
                <c:ptCount val="36"/>
                <c:pt idx="0">
                  <c:v>244.73333333333332</c:v>
                </c:pt>
                <c:pt idx="1">
                  <c:v>243.36666666666667</c:v>
                </c:pt>
                <c:pt idx="2">
                  <c:v>241.8</c:v>
                </c:pt>
                <c:pt idx="3">
                  <c:v>239.71666666666667</c:v>
                </c:pt>
                <c:pt idx="4">
                  <c:v>238.56666666666666</c:v>
                </c:pt>
                <c:pt idx="5">
                  <c:v>235.33333333333334</c:v>
                </c:pt>
                <c:pt idx="6">
                  <c:v>236.9</c:v>
                </c:pt>
                <c:pt idx="7">
                  <c:v>235.1</c:v>
                </c:pt>
                <c:pt idx="8">
                  <c:v>217.33333333333334</c:v>
                </c:pt>
                <c:pt idx="9">
                  <c:v>213.01666666666668</c:v>
                </c:pt>
                <c:pt idx="10">
                  <c:v>210.5</c:v>
                </c:pt>
                <c:pt idx="11">
                  <c:v>211.85</c:v>
                </c:pt>
                <c:pt idx="12">
                  <c:v>211.83333333333334</c:v>
                </c:pt>
                <c:pt idx="13">
                  <c:v>211.45</c:v>
                </c:pt>
                <c:pt idx="14">
                  <c:v>212.5</c:v>
                </c:pt>
                <c:pt idx="15">
                  <c:v>212.66666666666666</c:v>
                </c:pt>
                <c:pt idx="16">
                  <c:v>213.45</c:v>
                </c:pt>
                <c:pt idx="17">
                  <c:v>214.28333333333333</c:v>
                </c:pt>
                <c:pt idx="18">
                  <c:v>214.93333333333334</c:v>
                </c:pt>
                <c:pt idx="19">
                  <c:v>221.38333333333333</c:v>
                </c:pt>
                <c:pt idx="20">
                  <c:v>253.26666666666668</c:v>
                </c:pt>
                <c:pt idx="21">
                  <c:v>252.56666666666666</c:v>
                </c:pt>
                <c:pt idx="22">
                  <c:v>252.96666666666667</c:v>
                </c:pt>
                <c:pt idx="23">
                  <c:v>253.88333333333333</c:v>
                </c:pt>
                <c:pt idx="24">
                  <c:v>254.55</c:v>
                </c:pt>
                <c:pt idx="25">
                  <c:v>255.45</c:v>
                </c:pt>
                <c:pt idx="26">
                  <c:v>255.05</c:v>
                </c:pt>
                <c:pt idx="27">
                  <c:v>256.23333333333335</c:v>
                </c:pt>
                <c:pt idx="28">
                  <c:v>256.86666666666667</c:v>
                </c:pt>
                <c:pt idx="29">
                  <c:v>259.45</c:v>
                </c:pt>
                <c:pt idx="30">
                  <c:v>260.71666666666664</c:v>
                </c:pt>
                <c:pt idx="31">
                  <c:v>259.01666666666665</c:v>
                </c:pt>
                <c:pt idx="32">
                  <c:v>277.5</c:v>
                </c:pt>
                <c:pt idx="33">
                  <c:v>276.31666666666666</c:v>
                </c:pt>
                <c:pt idx="34">
                  <c:v>275.3</c:v>
                </c:pt>
                <c:pt idx="35" formatCode="#,##0_);[Red]\(#,##0\)">
                  <c:v>275.66666666666669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添付資料!$T$3</c:f>
              <c:strCache>
                <c:ptCount val="1"/>
                <c:pt idx="0">
                  <c:v>大豆 加重平均
国産10：輸入90</c:v>
                </c:pt>
              </c:strCache>
            </c:strRef>
          </c:tx>
          <c:marker>
            <c:symbol val="none"/>
          </c:marker>
          <c:cat>
            <c:numRef>
              <c:f>添付資料!$Q$4:$Q$39</c:f>
              <c:numCache>
                <c:formatCode>yyyy"年"m"月";@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添付資料!$T$4:$T$39</c:f>
              <c:numCache>
                <c:formatCode>#,##0_ </c:formatCode>
                <c:ptCount val="36"/>
                <c:pt idx="0">
                  <c:v>56.24677041400269</c:v>
                </c:pt>
                <c:pt idx="1">
                  <c:v>54.697488060401533</c:v>
                </c:pt>
                <c:pt idx="2">
                  <c:v>54.826169763378786</c:v>
                </c:pt>
                <c:pt idx="3">
                  <c:v>52.971900148874504</c:v>
                </c:pt>
                <c:pt idx="4">
                  <c:v>54.085642387610491</c:v>
                </c:pt>
                <c:pt idx="5">
                  <c:v>54.116002780958617</c:v>
                </c:pt>
                <c:pt idx="6">
                  <c:v>51.270670350833356</c:v>
                </c:pt>
                <c:pt idx="7">
                  <c:v>52.646633521709091</c:v>
                </c:pt>
                <c:pt idx="8">
                  <c:v>49.655483940196007</c:v>
                </c:pt>
                <c:pt idx="9">
                  <c:v>49.020658500654172</c:v>
                </c:pt>
                <c:pt idx="10">
                  <c:v>51.18978735423476</c:v>
                </c:pt>
                <c:pt idx="11">
                  <c:v>54.509573418554062</c:v>
                </c:pt>
                <c:pt idx="12">
                  <c:v>57.0089226176095</c:v>
                </c:pt>
                <c:pt idx="13">
                  <c:v>59.663724961343391</c:v>
                </c:pt>
                <c:pt idx="14">
                  <c:v>59.62445019135312</c:v>
                </c:pt>
                <c:pt idx="15">
                  <c:v>62.190996780137624</c:v>
                </c:pt>
                <c:pt idx="16">
                  <c:v>59.669108270844241</c:v>
                </c:pt>
                <c:pt idx="17">
                  <c:v>54.884422231399377</c:v>
                </c:pt>
                <c:pt idx="18">
                  <c:v>57.189761046021047</c:v>
                </c:pt>
                <c:pt idx="19">
                  <c:v>56.464330196130845</c:v>
                </c:pt>
                <c:pt idx="20">
                  <c:v>56.799750939849631</c:v>
                </c:pt>
                <c:pt idx="21">
                  <c:v>54.314520737173268</c:v>
                </c:pt>
                <c:pt idx="22">
                  <c:v>55.849391561929352</c:v>
                </c:pt>
                <c:pt idx="23">
                  <c:v>53.137357751320749</c:v>
                </c:pt>
                <c:pt idx="24">
                  <c:v>52.88338884787423</c:v>
                </c:pt>
                <c:pt idx="25">
                  <c:v>52.207578713730825</c:v>
                </c:pt>
                <c:pt idx="26">
                  <c:v>56.999718333047959</c:v>
                </c:pt>
                <c:pt idx="27">
                  <c:v>60.918933035692362</c:v>
                </c:pt>
                <c:pt idx="28">
                  <c:v>62.088322592354665</c:v>
                </c:pt>
                <c:pt idx="29">
                  <c:v>62.907939129177514</c:v>
                </c:pt>
                <c:pt idx="30">
                  <c:v>64.210173023490782</c:v>
                </c:pt>
                <c:pt idx="31">
                  <c:v>61.882196586283726</c:v>
                </c:pt>
                <c:pt idx="32">
                  <c:v>66.562661911446668</c:v>
                </c:pt>
                <c:pt idx="33">
                  <c:v>66.373824233739199</c:v>
                </c:pt>
                <c:pt idx="34">
                  <c:v>67.294827351316542</c:v>
                </c:pt>
                <c:pt idx="35" formatCode="#,##0_);[Red]\(#,##0\)">
                  <c:v>64.945045607658756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11776"/>
        <c:axId val="103213312"/>
      </c:lineChart>
      <c:dateAx>
        <c:axId val="103211776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crossAx val="103213312"/>
        <c:crosses val="autoZero"/>
        <c:auto val="1"/>
        <c:lblOffset val="100"/>
        <c:baseTimeUnit val="months"/>
      </c:dateAx>
      <c:valAx>
        <c:axId val="103213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価格</a:t>
                </a:r>
                <a:r>
                  <a:rPr lang="en-US"/>
                  <a:t>[</a:t>
                </a:r>
                <a:r>
                  <a:rPr lang="ja-JP"/>
                  <a:t>円</a:t>
                </a:r>
                <a:r>
                  <a:rPr lang="en-US"/>
                  <a:t>/kg]</a:t>
                </a:r>
                <a:endParaRPr lang="ja-JP"/>
              </a:p>
            </c:rich>
          </c:tx>
          <c:overlay val="0"/>
        </c:title>
        <c:numFmt formatCode="#,##0_ " sourceLinked="1"/>
        <c:majorTickMark val="none"/>
        <c:minorTickMark val="none"/>
        <c:tickLblPos val="nextTo"/>
        <c:crossAx val="10321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99443218133303"/>
          <c:y val="0.15549735073199883"/>
          <c:w val="0.19005649717514125"/>
          <c:h val="0.6974467418846188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66675</xdr:rowOff>
    </xdr:from>
    <xdr:to>
      <xdr:col>6</xdr:col>
      <xdr:colOff>133350</xdr:colOff>
      <xdr:row>3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2114550" y="238125"/>
          <a:ext cx="21336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グループディスカッション前</a:t>
          </a:r>
        </a:p>
      </xdr:txBody>
    </xdr:sp>
    <xdr:clientData/>
  </xdr:twoCellAnchor>
  <xdr:twoCellAnchor>
    <xdr:from>
      <xdr:col>3</xdr:col>
      <xdr:colOff>57151</xdr:colOff>
      <xdr:row>31</xdr:row>
      <xdr:rowOff>66675</xdr:rowOff>
    </xdr:from>
    <xdr:to>
      <xdr:col>5</xdr:col>
      <xdr:colOff>609601</xdr:colOff>
      <xdr:row>33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2114551" y="5419725"/>
          <a:ext cx="19240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66675</xdr:rowOff>
    </xdr:from>
    <xdr:to>
      <xdr:col>6</xdr:col>
      <xdr:colOff>247650</xdr:colOff>
      <xdr:row>3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2114550" y="238125"/>
          <a:ext cx="22479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グループディスカッション後</a:t>
          </a:r>
        </a:p>
      </xdr:txBody>
    </xdr:sp>
    <xdr:clientData/>
  </xdr:twoCellAnchor>
  <xdr:twoCellAnchor>
    <xdr:from>
      <xdr:col>3</xdr:col>
      <xdr:colOff>57151</xdr:colOff>
      <xdr:row>31</xdr:row>
      <xdr:rowOff>66675</xdr:rowOff>
    </xdr:from>
    <xdr:to>
      <xdr:col>5</xdr:col>
      <xdr:colOff>609601</xdr:colOff>
      <xdr:row>33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2114551" y="5419725"/>
          <a:ext cx="19240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152400</xdr:rowOff>
    </xdr:from>
    <xdr:to>
      <xdr:col>14</xdr:col>
      <xdr:colOff>647700</xdr:colOff>
      <xdr:row>16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176213</xdr:colOff>
      <xdr:row>20</xdr:row>
      <xdr:rowOff>140493</xdr:rowOff>
    </xdr:from>
    <xdr:to>
      <xdr:col>7</xdr:col>
      <xdr:colOff>1161370</xdr:colOff>
      <xdr:row>37</xdr:row>
      <xdr:rowOff>67014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467588</xdr:colOff>
      <xdr:row>26</xdr:row>
      <xdr:rowOff>78582</xdr:rowOff>
    </xdr:from>
    <xdr:ext cx="964367" cy="631327"/>
    <xdr:sp macro="" textlink="">
      <xdr:nvSpPr>
        <xdr:cNvPr id="4" name="テキスト ボックス 3"/>
        <xdr:cNvSpPr txBox="1"/>
      </xdr:nvSpPr>
      <xdr:spPr>
        <a:xfrm>
          <a:off x="5020538" y="4764882"/>
          <a:ext cx="964367" cy="63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en-US" altLang="ja-JP" sz="1100"/>
            <a:t>2012</a:t>
          </a:r>
          <a:r>
            <a:rPr kumimoji="1" lang="ja-JP" altLang="en-US" sz="1100"/>
            <a:t>年</a:t>
          </a:r>
          <a:endParaRPr kumimoji="1" lang="en-US" altLang="ja-JP" sz="1100"/>
        </a:p>
        <a:p>
          <a:pPr algn="ctr"/>
          <a:r>
            <a:rPr kumimoji="1" lang="en-US" altLang="ja-JP" sz="1100"/>
            <a:t>418,037 t</a:t>
          </a:r>
        </a:p>
        <a:p>
          <a:pPr algn="ctr"/>
          <a:r>
            <a:rPr kumimoji="1" lang="ja-JP" altLang="en-US" sz="1100"/>
            <a:t>合計：</a:t>
          </a:r>
          <a:r>
            <a:rPr kumimoji="1" lang="en-US" altLang="ja-JP" sz="1100"/>
            <a:t>1300</a:t>
          </a:r>
          <a:r>
            <a:rPr kumimoji="1" lang="ja-JP" altLang="en-US" sz="1100"/>
            <a:t>社</a:t>
          </a:r>
        </a:p>
      </xdr:txBody>
    </xdr:sp>
    <xdr:clientData/>
  </xdr:oneCellAnchor>
  <xdr:twoCellAnchor>
    <xdr:from>
      <xdr:col>21</xdr:col>
      <xdr:colOff>292894</xdr:colOff>
      <xdr:row>1</xdr:row>
      <xdr:rowOff>130968</xdr:rowOff>
    </xdr:from>
    <xdr:to>
      <xdr:col>27</xdr:col>
      <xdr:colOff>559594</xdr:colOff>
      <xdr:row>16</xdr:row>
      <xdr:rowOff>16669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G11" sqref="G11"/>
    </sheetView>
  </sheetViews>
  <sheetFormatPr defaultRowHeight="13.5" x14ac:dyDescent="0.15"/>
  <sheetData>
    <row r="1" spans="1:6" x14ac:dyDescent="0.15">
      <c r="A1" s="7" t="s">
        <v>1</v>
      </c>
    </row>
    <row r="2" spans="1:6" x14ac:dyDescent="0.15">
      <c r="A2" s="7"/>
    </row>
    <row r="3" spans="1:6" x14ac:dyDescent="0.15">
      <c r="A3" s="7"/>
    </row>
    <row r="5" spans="1:6" ht="14.25" thickBot="1" x14ac:dyDescent="0.2">
      <c r="A5" t="s">
        <v>4</v>
      </c>
      <c r="D5" s="8" t="s">
        <v>2</v>
      </c>
      <c r="E5" s="8"/>
      <c r="F5" s="8"/>
    </row>
    <row r="6" spans="1:6" x14ac:dyDescent="0.15">
      <c r="A6" s="69"/>
      <c r="B6" s="70"/>
    </row>
    <row r="7" spans="1:6" ht="14.25" thickBot="1" x14ac:dyDescent="0.2">
      <c r="A7" s="71"/>
      <c r="B7" s="72"/>
      <c r="C7" t="s">
        <v>0</v>
      </c>
    </row>
    <row r="8" spans="1:6" ht="14.25" thickBot="1" x14ac:dyDescent="0.2">
      <c r="A8" t="s">
        <v>77</v>
      </c>
    </row>
    <row r="9" spans="1:6" x14ac:dyDescent="0.15">
      <c r="A9" s="1"/>
      <c r="B9" s="9"/>
      <c r="C9" s="9"/>
      <c r="D9" s="9"/>
      <c r="E9" s="9"/>
      <c r="F9" s="2"/>
    </row>
    <row r="10" spans="1:6" x14ac:dyDescent="0.15">
      <c r="A10" s="3"/>
      <c r="B10" s="10"/>
      <c r="C10" s="10"/>
      <c r="D10" s="10"/>
      <c r="E10" s="10"/>
      <c r="F10" s="4"/>
    </row>
    <row r="11" spans="1:6" x14ac:dyDescent="0.15">
      <c r="A11" s="3"/>
      <c r="B11" s="10"/>
      <c r="C11" s="10"/>
      <c r="D11" s="10"/>
      <c r="E11" s="10"/>
      <c r="F11" s="4"/>
    </row>
    <row r="12" spans="1:6" x14ac:dyDescent="0.15">
      <c r="A12" s="3"/>
      <c r="B12" s="10"/>
      <c r="C12" s="10"/>
      <c r="D12" s="10"/>
      <c r="E12" s="10"/>
      <c r="F12" s="4"/>
    </row>
    <row r="13" spans="1:6" x14ac:dyDescent="0.15">
      <c r="A13" s="3"/>
      <c r="B13" s="10"/>
      <c r="C13" s="10"/>
      <c r="D13" s="10"/>
      <c r="E13" s="10"/>
      <c r="F13" s="4"/>
    </row>
    <row r="14" spans="1:6" x14ac:dyDescent="0.15">
      <c r="A14" s="3"/>
      <c r="B14" s="10"/>
      <c r="C14" s="10"/>
      <c r="D14" s="10"/>
      <c r="E14" s="10"/>
      <c r="F14" s="4"/>
    </row>
    <row r="15" spans="1:6" x14ac:dyDescent="0.15">
      <c r="A15" s="3"/>
      <c r="B15" s="10"/>
      <c r="C15" s="10"/>
      <c r="D15" s="10"/>
      <c r="E15" s="10"/>
      <c r="F15" s="4"/>
    </row>
    <row r="16" spans="1:6" x14ac:dyDescent="0.15">
      <c r="A16" s="3"/>
      <c r="B16" s="10"/>
      <c r="C16" s="10"/>
      <c r="D16" s="10"/>
      <c r="E16" s="10"/>
      <c r="F16" s="4"/>
    </row>
    <row r="17" spans="1:9" x14ac:dyDescent="0.15">
      <c r="A17" s="3"/>
      <c r="B17" s="10"/>
      <c r="C17" s="10"/>
      <c r="D17" s="10"/>
      <c r="E17" s="10"/>
      <c r="F17" s="4"/>
    </row>
    <row r="18" spans="1:9" x14ac:dyDescent="0.15">
      <c r="A18" s="3"/>
      <c r="B18" s="10"/>
      <c r="C18" s="10"/>
      <c r="D18" s="10"/>
      <c r="E18" s="10"/>
      <c r="F18" s="4"/>
    </row>
    <row r="19" spans="1:9" x14ac:dyDescent="0.15">
      <c r="A19" s="3"/>
      <c r="B19" s="10"/>
      <c r="C19" s="10"/>
      <c r="D19" s="10"/>
      <c r="E19" s="10"/>
      <c r="F19" s="4"/>
    </row>
    <row r="20" spans="1:9" x14ac:dyDescent="0.15">
      <c r="A20" s="3"/>
      <c r="B20" s="10"/>
      <c r="C20" s="10"/>
      <c r="D20" s="10"/>
      <c r="E20" s="10"/>
      <c r="F20" s="4"/>
    </row>
    <row r="21" spans="1:9" x14ac:dyDescent="0.15">
      <c r="A21" s="3"/>
      <c r="B21" s="10"/>
      <c r="C21" s="10"/>
      <c r="D21" s="10"/>
      <c r="E21" s="10"/>
      <c r="F21" s="4"/>
    </row>
    <row r="22" spans="1:9" x14ac:dyDescent="0.15">
      <c r="A22" s="3"/>
      <c r="B22" s="10"/>
      <c r="C22" s="10"/>
      <c r="D22" s="10"/>
      <c r="E22" s="10"/>
      <c r="F22" s="4"/>
    </row>
    <row r="23" spans="1:9" x14ac:dyDescent="0.15">
      <c r="A23" s="3"/>
      <c r="B23" s="10"/>
      <c r="C23" s="10"/>
      <c r="D23" s="10"/>
      <c r="E23" s="10"/>
      <c r="F23" s="4"/>
    </row>
    <row r="24" spans="1:9" x14ac:dyDescent="0.15">
      <c r="A24" s="3"/>
      <c r="B24" s="10"/>
      <c r="C24" s="10"/>
      <c r="D24" s="10"/>
      <c r="E24" s="10"/>
      <c r="F24" s="4"/>
    </row>
    <row r="25" spans="1:9" x14ac:dyDescent="0.15">
      <c r="A25" s="3"/>
      <c r="B25" s="10"/>
      <c r="C25" s="10"/>
      <c r="D25" s="10"/>
      <c r="E25" s="10"/>
      <c r="F25" s="4"/>
    </row>
    <row r="26" spans="1:9" x14ac:dyDescent="0.15">
      <c r="A26" s="3"/>
      <c r="B26" s="10"/>
      <c r="C26" s="10"/>
      <c r="D26" s="10"/>
      <c r="E26" s="10"/>
      <c r="F26" s="4"/>
    </row>
    <row r="27" spans="1:9" ht="14.25" thickBot="1" x14ac:dyDescent="0.2">
      <c r="A27" s="5"/>
      <c r="B27" s="8"/>
      <c r="C27" s="8"/>
      <c r="D27" s="8"/>
      <c r="E27" s="8"/>
      <c r="F27" s="6"/>
    </row>
    <row r="30" spans="1:9" x14ac:dyDescent="0.15">
      <c r="A30" s="11"/>
      <c r="B30" s="11"/>
      <c r="C30" s="11"/>
      <c r="D30" s="11"/>
      <c r="E30" s="11"/>
      <c r="F30" s="11"/>
      <c r="G30" s="11"/>
      <c r="H30" s="11"/>
      <c r="I30" s="11"/>
    </row>
    <row r="31" spans="1:9" x14ac:dyDescent="0.15">
      <c r="A31" s="7" t="s">
        <v>1</v>
      </c>
    </row>
    <row r="32" spans="1:9" x14ac:dyDescent="0.15">
      <c r="A32" s="7"/>
    </row>
    <row r="33" spans="1:6" x14ac:dyDescent="0.15">
      <c r="A33" s="7"/>
    </row>
    <row r="35" spans="1:6" ht="14.25" thickBot="1" x14ac:dyDescent="0.2">
      <c r="A35" t="s">
        <v>4</v>
      </c>
      <c r="D35" s="8" t="s">
        <v>2</v>
      </c>
      <c r="E35" s="8" t="s">
        <v>3</v>
      </c>
      <c r="F35" s="8"/>
    </row>
    <row r="36" spans="1:6" x14ac:dyDescent="0.15">
      <c r="A36" s="69">
        <v>273</v>
      </c>
      <c r="B36" s="70"/>
    </row>
    <row r="37" spans="1:6" ht="14.25" thickBot="1" x14ac:dyDescent="0.2">
      <c r="A37" s="71"/>
      <c r="B37" s="72"/>
      <c r="C37" t="s">
        <v>0</v>
      </c>
    </row>
    <row r="38" spans="1:6" ht="14.25" thickBot="1" x14ac:dyDescent="0.2">
      <c r="A38" t="s">
        <v>77</v>
      </c>
    </row>
    <row r="39" spans="1:6" x14ac:dyDescent="0.15">
      <c r="A39" s="1"/>
      <c r="B39" s="9"/>
      <c r="C39" s="9"/>
      <c r="D39" s="9"/>
      <c r="E39" s="9"/>
      <c r="F39" s="2"/>
    </row>
    <row r="40" spans="1:6" x14ac:dyDescent="0.15">
      <c r="A40" s="3" t="s">
        <v>45</v>
      </c>
      <c r="B40" s="10"/>
      <c r="C40" s="10"/>
      <c r="D40" s="10"/>
      <c r="E40" s="10"/>
      <c r="F40" s="4"/>
    </row>
    <row r="41" spans="1:6" x14ac:dyDescent="0.15">
      <c r="A41" s="3"/>
      <c r="B41" s="10"/>
      <c r="C41" s="10"/>
      <c r="D41" s="10"/>
      <c r="E41" s="10"/>
      <c r="F41" s="4"/>
    </row>
    <row r="42" spans="1:6" x14ac:dyDescent="0.15">
      <c r="A42" s="3" t="s">
        <v>46</v>
      </c>
      <c r="B42" s="10"/>
      <c r="C42" s="10"/>
      <c r="D42" s="10"/>
      <c r="E42" s="10"/>
      <c r="F42" s="4"/>
    </row>
    <row r="43" spans="1:6" x14ac:dyDescent="0.15">
      <c r="A43" s="3"/>
      <c r="B43" s="10"/>
      <c r="C43" s="10"/>
      <c r="D43" s="10"/>
      <c r="E43" s="10"/>
      <c r="F43" s="4"/>
    </row>
    <row r="44" spans="1:6" x14ac:dyDescent="0.15">
      <c r="A44" s="3" t="s">
        <v>47</v>
      </c>
      <c r="B44" s="10"/>
      <c r="C44" s="10"/>
      <c r="D44" s="10"/>
      <c r="E44" s="10"/>
      <c r="F44" s="4"/>
    </row>
    <row r="45" spans="1:6" x14ac:dyDescent="0.15">
      <c r="A45" s="3" t="s">
        <v>5</v>
      </c>
      <c r="B45" s="10"/>
      <c r="C45" s="10"/>
      <c r="D45" s="10"/>
      <c r="E45" s="10"/>
      <c r="F45" s="4"/>
    </row>
    <row r="46" spans="1:6" x14ac:dyDescent="0.15">
      <c r="A46" s="3"/>
      <c r="B46" s="10"/>
      <c r="C46" s="10"/>
      <c r="D46" s="10"/>
      <c r="E46" s="10"/>
      <c r="F46" s="4"/>
    </row>
    <row r="47" spans="1:6" x14ac:dyDescent="0.15">
      <c r="A47" s="3" t="s">
        <v>48</v>
      </c>
      <c r="B47" s="10"/>
      <c r="C47" s="10"/>
      <c r="D47" s="10"/>
      <c r="E47" s="10"/>
      <c r="F47" s="4"/>
    </row>
    <row r="48" spans="1:6" x14ac:dyDescent="0.15">
      <c r="A48" s="3" t="s">
        <v>6</v>
      </c>
      <c r="B48" s="10"/>
      <c r="C48" s="10"/>
      <c r="D48" s="10"/>
      <c r="E48" s="10"/>
      <c r="F48" s="4"/>
    </row>
    <row r="49" spans="1:6" x14ac:dyDescent="0.15">
      <c r="A49" s="3"/>
      <c r="B49" s="10"/>
      <c r="C49" s="10"/>
      <c r="D49" s="10"/>
      <c r="E49" s="10"/>
      <c r="F49" s="4"/>
    </row>
    <row r="50" spans="1:6" x14ac:dyDescent="0.15">
      <c r="A50" s="3" t="s">
        <v>49</v>
      </c>
      <c r="B50" s="10"/>
      <c r="C50" s="10"/>
      <c r="D50" s="10"/>
      <c r="E50" s="10"/>
      <c r="F50" s="4"/>
    </row>
    <row r="51" spans="1:6" x14ac:dyDescent="0.15">
      <c r="A51" s="3" t="s">
        <v>7</v>
      </c>
      <c r="B51" s="10"/>
      <c r="C51" s="10"/>
      <c r="D51" s="10"/>
      <c r="E51" s="10"/>
      <c r="F51" s="4"/>
    </row>
    <row r="52" spans="1:6" x14ac:dyDescent="0.15">
      <c r="A52" s="3"/>
      <c r="B52" s="10"/>
      <c r="C52" s="10"/>
      <c r="D52" s="10"/>
      <c r="E52" s="10"/>
      <c r="F52" s="4"/>
    </row>
    <row r="53" spans="1:6" x14ac:dyDescent="0.15">
      <c r="A53" s="3"/>
      <c r="B53" s="10"/>
      <c r="C53" s="10"/>
      <c r="D53" s="10"/>
      <c r="E53" s="10"/>
      <c r="F53" s="4"/>
    </row>
    <row r="54" spans="1:6" x14ac:dyDescent="0.15">
      <c r="A54" s="3"/>
      <c r="B54" s="10"/>
      <c r="C54" s="10"/>
      <c r="D54" s="10"/>
      <c r="E54" s="10"/>
      <c r="F54" s="4"/>
    </row>
    <row r="55" spans="1:6" x14ac:dyDescent="0.15">
      <c r="A55" s="3"/>
      <c r="B55" s="10"/>
      <c r="C55" s="10"/>
      <c r="D55" s="10"/>
      <c r="E55" s="10"/>
      <c r="F55" s="4"/>
    </row>
    <row r="56" spans="1:6" x14ac:dyDescent="0.15">
      <c r="A56" s="3"/>
      <c r="B56" s="10"/>
      <c r="C56" s="10"/>
      <c r="D56" s="10"/>
      <c r="E56" s="10"/>
      <c r="F56" s="4"/>
    </row>
    <row r="57" spans="1:6" ht="14.25" thickBot="1" x14ac:dyDescent="0.2">
      <c r="A57" s="5"/>
      <c r="B57" s="8"/>
      <c r="C57" s="8"/>
      <c r="D57" s="8"/>
      <c r="E57" s="8"/>
      <c r="F57" s="6"/>
    </row>
  </sheetData>
  <mergeCells count="2">
    <mergeCell ref="A6:B7"/>
    <mergeCell ref="A36:B3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4" workbookViewId="0">
      <selection activeCell="D61" sqref="D61"/>
    </sheetView>
  </sheetViews>
  <sheetFormatPr defaultRowHeight="13.5" x14ac:dyDescent="0.15"/>
  <cols>
    <col min="1" max="16384" width="9" style="13"/>
  </cols>
  <sheetData>
    <row r="1" spans="1:6" x14ac:dyDescent="0.15">
      <c r="A1" s="12" t="s">
        <v>1</v>
      </c>
    </row>
    <row r="2" spans="1:6" x14ac:dyDescent="0.15">
      <c r="A2" s="12"/>
    </row>
    <row r="3" spans="1:6" x14ac:dyDescent="0.15">
      <c r="A3" s="12"/>
    </row>
    <row r="5" spans="1:6" ht="14.25" thickBot="1" x14ac:dyDescent="0.2">
      <c r="A5" s="13" t="s">
        <v>4</v>
      </c>
      <c r="D5" s="16" t="s">
        <v>2</v>
      </c>
      <c r="E5" s="16"/>
      <c r="F5" s="16"/>
    </row>
    <row r="6" spans="1:6" x14ac:dyDescent="0.15">
      <c r="A6" s="73"/>
      <c r="B6" s="74"/>
    </row>
    <row r="7" spans="1:6" ht="14.25" thickBot="1" x14ac:dyDescent="0.2">
      <c r="A7" s="75"/>
      <c r="B7" s="76"/>
      <c r="C7" s="13" t="s">
        <v>0</v>
      </c>
    </row>
    <row r="8" spans="1:6" ht="14.25" thickBot="1" x14ac:dyDescent="0.2">
      <c r="A8" s="50" t="s">
        <v>77</v>
      </c>
    </row>
    <row r="9" spans="1:6" x14ac:dyDescent="0.15">
      <c r="A9" s="17"/>
      <c r="B9" s="18"/>
      <c r="C9" s="18"/>
      <c r="D9" s="18"/>
      <c r="E9" s="18"/>
      <c r="F9" s="19"/>
    </row>
    <row r="10" spans="1:6" x14ac:dyDescent="0.15">
      <c r="A10" s="20"/>
      <c r="B10" s="14"/>
      <c r="C10" s="14"/>
      <c r="D10" s="14"/>
      <c r="E10" s="14"/>
      <c r="F10" s="21"/>
    </row>
    <row r="11" spans="1:6" x14ac:dyDescent="0.15">
      <c r="A11" s="20"/>
      <c r="B11" s="14"/>
      <c r="C11" s="14"/>
      <c r="D11" s="14"/>
      <c r="E11" s="14"/>
      <c r="F11" s="21"/>
    </row>
    <row r="12" spans="1:6" x14ac:dyDescent="0.15">
      <c r="A12" s="20"/>
      <c r="B12" s="14"/>
      <c r="C12" s="14"/>
      <c r="D12" s="14"/>
      <c r="E12" s="14"/>
      <c r="F12" s="21"/>
    </row>
    <row r="13" spans="1:6" x14ac:dyDescent="0.15">
      <c r="A13" s="20"/>
      <c r="B13" s="14"/>
      <c r="C13" s="14"/>
      <c r="D13" s="14"/>
      <c r="E13" s="14"/>
      <c r="F13" s="21"/>
    </row>
    <row r="14" spans="1:6" x14ac:dyDescent="0.15">
      <c r="A14" s="20"/>
      <c r="B14" s="14"/>
      <c r="C14" s="14"/>
      <c r="D14" s="14"/>
      <c r="E14" s="14"/>
      <c r="F14" s="21"/>
    </row>
    <row r="15" spans="1:6" x14ac:dyDescent="0.15">
      <c r="A15" s="20"/>
      <c r="B15" s="14"/>
      <c r="C15" s="14"/>
      <c r="D15" s="14"/>
      <c r="E15" s="14"/>
      <c r="F15" s="21"/>
    </row>
    <row r="16" spans="1:6" x14ac:dyDescent="0.15">
      <c r="A16" s="20"/>
      <c r="B16" s="14"/>
      <c r="C16" s="14"/>
      <c r="D16" s="14"/>
      <c r="E16" s="14"/>
      <c r="F16" s="21"/>
    </row>
    <row r="17" spans="1:9" x14ac:dyDescent="0.15">
      <c r="A17" s="20"/>
      <c r="B17" s="14"/>
      <c r="C17" s="14"/>
      <c r="D17" s="14"/>
      <c r="E17" s="14"/>
      <c r="F17" s="21"/>
    </row>
    <row r="18" spans="1:9" x14ac:dyDescent="0.15">
      <c r="A18" s="20"/>
      <c r="B18" s="14"/>
      <c r="C18" s="14"/>
      <c r="D18" s="14"/>
      <c r="E18" s="14"/>
      <c r="F18" s="21"/>
    </row>
    <row r="19" spans="1:9" x14ac:dyDescent="0.15">
      <c r="A19" s="20"/>
      <c r="B19" s="14"/>
      <c r="C19" s="14"/>
      <c r="D19" s="14"/>
      <c r="E19" s="14"/>
      <c r="F19" s="21"/>
    </row>
    <row r="20" spans="1:9" x14ac:dyDescent="0.15">
      <c r="A20" s="20"/>
      <c r="B20" s="14"/>
      <c r="C20" s="14"/>
      <c r="D20" s="14"/>
      <c r="E20" s="14"/>
      <c r="F20" s="21"/>
    </row>
    <row r="21" spans="1:9" x14ac:dyDescent="0.15">
      <c r="A21" s="20"/>
      <c r="B21" s="14"/>
      <c r="C21" s="14"/>
      <c r="D21" s="14"/>
      <c r="E21" s="14"/>
      <c r="F21" s="21"/>
    </row>
    <row r="22" spans="1:9" x14ac:dyDescent="0.15">
      <c r="A22" s="20"/>
      <c r="B22" s="14"/>
      <c r="C22" s="14"/>
      <c r="D22" s="14"/>
      <c r="E22" s="14"/>
      <c r="F22" s="21"/>
    </row>
    <row r="23" spans="1:9" x14ac:dyDescent="0.15">
      <c r="A23" s="20"/>
      <c r="B23" s="14"/>
      <c r="C23" s="14"/>
      <c r="D23" s="14"/>
      <c r="E23" s="14"/>
      <c r="F23" s="21"/>
    </row>
    <row r="24" spans="1:9" x14ac:dyDescent="0.15">
      <c r="A24" s="20"/>
      <c r="B24" s="14"/>
      <c r="C24" s="14"/>
      <c r="D24" s="14"/>
      <c r="E24" s="14"/>
      <c r="F24" s="21"/>
    </row>
    <row r="25" spans="1:9" x14ac:dyDescent="0.15">
      <c r="A25" s="20"/>
      <c r="B25" s="14"/>
      <c r="C25" s="14"/>
      <c r="D25" s="14"/>
      <c r="E25" s="14"/>
      <c r="F25" s="21"/>
    </row>
    <row r="26" spans="1:9" x14ac:dyDescent="0.15">
      <c r="A26" s="20"/>
      <c r="B26" s="14"/>
      <c r="C26" s="14"/>
      <c r="D26" s="14"/>
      <c r="E26" s="14"/>
      <c r="F26" s="21"/>
    </row>
    <row r="27" spans="1:9" ht="14.25" thickBot="1" x14ac:dyDescent="0.2">
      <c r="A27" s="22"/>
      <c r="B27" s="16"/>
      <c r="C27" s="16"/>
      <c r="D27" s="16"/>
      <c r="E27" s="16"/>
      <c r="F27" s="23"/>
    </row>
    <row r="30" spans="1:9" x14ac:dyDescent="0.15">
      <c r="A30" s="15"/>
      <c r="B30" s="15"/>
      <c r="C30" s="15"/>
      <c r="D30" s="15"/>
      <c r="E30" s="15"/>
      <c r="F30" s="15"/>
      <c r="G30" s="15"/>
      <c r="H30" s="15"/>
      <c r="I30" s="15"/>
    </row>
    <row r="31" spans="1:9" x14ac:dyDescent="0.15">
      <c r="A31" s="12" t="s">
        <v>1</v>
      </c>
    </row>
    <row r="32" spans="1:9" x14ac:dyDescent="0.15">
      <c r="A32" s="12"/>
    </row>
    <row r="33" spans="1:6" x14ac:dyDescent="0.15">
      <c r="A33" s="12"/>
    </row>
    <row r="35" spans="1:6" ht="14.25" thickBot="1" x14ac:dyDescent="0.2">
      <c r="A35" s="13" t="s">
        <v>4</v>
      </c>
      <c r="D35" s="16" t="s">
        <v>2</v>
      </c>
      <c r="E35" s="16" t="s">
        <v>3</v>
      </c>
      <c r="F35" s="16"/>
    </row>
    <row r="36" spans="1:6" x14ac:dyDescent="0.15">
      <c r="A36" s="73">
        <v>273</v>
      </c>
      <c r="B36" s="74"/>
    </row>
    <row r="37" spans="1:6" ht="14.25" thickBot="1" x14ac:dyDescent="0.2">
      <c r="A37" s="75"/>
      <c r="B37" s="76"/>
      <c r="C37" s="13" t="s">
        <v>0</v>
      </c>
    </row>
    <row r="38" spans="1:6" ht="14.25" thickBot="1" x14ac:dyDescent="0.2">
      <c r="A38" s="50" t="s">
        <v>77</v>
      </c>
    </row>
    <row r="39" spans="1:6" x14ac:dyDescent="0.15">
      <c r="A39" s="17"/>
      <c r="B39" s="18"/>
      <c r="C39" s="18"/>
      <c r="D39" s="18"/>
      <c r="E39" s="18"/>
      <c r="F39" s="19"/>
    </row>
    <row r="40" spans="1:6" x14ac:dyDescent="0.15">
      <c r="A40" s="68" t="s">
        <v>45</v>
      </c>
      <c r="B40" s="14"/>
      <c r="C40" s="14"/>
      <c r="D40" s="14"/>
      <c r="E40" s="14"/>
      <c r="F40" s="21"/>
    </row>
    <row r="41" spans="1:6" x14ac:dyDescent="0.15">
      <c r="A41" s="20"/>
      <c r="B41" s="14"/>
      <c r="C41" s="14"/>
      <c r="D41" s="14"/>
      <c r="E41" s="14"/>
      <c r="F41" s="21"/>
    </row>
    <row r="42" spans="1:6" x14ac:dyDescent="0.15">
      <c r="A42" s="20" t="s">
        <v>46</v>
      </c>
      <c r="B42" s="14"/>
      <c r="C42" s="14"/>
      <c r="D42" s="14"/>
      <c r="E42" s="14"/>
      <c r="F42" s="21"/>
    </row>
    <row r="43" spans="1:6" x14ac:dyDescent="0.15">
      <c r="A43" s="20"/>
      <c r="B43" s="14"/>
      <c r="C43" s="14"/>
      <c r="D43" s="14"/>
      <c r="E43" s="14"/>
      <c r="F43" s="21"/>
    </row>
    <row r="44" spans="1:6" x14ac:dyDescent="0.15">
      <c r="A44" s="20" t="s">
        <v>47</v>
      </c>
      <c r="B44" s="14"/>
      <c r="C44" s="14"/>
      <c r="D44" s="14"/>
      <c r="E44" s="14"/>
      <c r="F44" s="21"/>
    </row>
    <row r="45" spans="1:6" x14ac:dyDescent="0.15">
      <c r="A45" s="20" t="s">
        <v>5</v>
      </c>
      <c r="B45" s="14"/>
      <c r="C45" s="14"/>
      <c r="D45" s="14"/>
      <c r="E45" s="14"/>
      <c r="F45" s="21"/>
    </row>
    <row r="46" spans="1:6" x14ac:dyDescent="0.15">
      <c r="A46" s="20"/>
      <c r="B46" s="14"/>
      <c r="C46" s="14"/>
      <c r="D46" s="14"/>
      <c r="E46" s="14"/>
      <c r="F46" s="21"/>
    </row>
    <row r="47" spans="1:6" x14ac:dyDescent="0.15">
      <c r="A47" s="20" t="s">
        <v>48</v>
      </c>
      <c r="B47" s="14"/>
      <c r="C47" s="14"/>
      <c r="D47" s="14"/>
      <c r="E47" s="14"/>
      <c r="F47" s="21"/>
    </row>
    <row r="48" spans="1:6" x14ac:dyDescent="0.15">
      <c r="A48" s="20" t="s">
        <v>6</v>
      </c>
      <c r="B48" s="14"/>
      <c r="C48" s="14"/>
      <c r="D48" s="14"/>
      <c r="E48" s="14"/>
      <c r="F48" s="21"/>
    </row>
    <row r="49" spans="1:6" x14ac:dyDescent="0.15">
      <c r="A49" s="20"/>
      <c r="B49" s="14"/>
      <c r="C49" s="14"/>
      <c r="D49" s="14"/>
      <c r="E49" s="14"/>
      <c r="F49" s="21"/>
    </row>
    <row r="50" spans="1:6" x14ac:dyDescent="0.15">
      <c r="A50" s="20" t="s">
        <v>49</v>
      </c>
      <c r="B50" s="14"/>
      <c r="C50" s="14"/>
      <c r="D50" s="14"/>
      <c r="E50" s="14"/>
      <c r="F50" s="21"/>
    </row>
    <row r="51" spans="1:6" x14ac:dyDescent="0.15">
      <c r="A51" s="20" t="s">
        <v>7</v>
      </c>
      <c r="B51" s="14"/>
      <c r="C51" s="14"/>
      <c r="D51" s="14"/>
      <c r="E51" s="14"/>
      <c r="F51" s="21"/>
    </row>
    <row r="52" spans="1:6" x14ac:dyDescent="0.15">
      <c r="A52" s="20"/>
      <c r="B52" s="14"/>
      <c r="C52" s="14"/>
      <c r="D52" s="14"/>
      <c r="E52" s="14"/>
      <c r="F52" s="21"/>
    </row>
    <row r="53" spans="1:6" x14ac:dyDescent="0.15">
      <c r="A53" s="20"/>
      <c r="B53" s="14"/>
      <c r="C53" s="14"/>
      <c r="D53" s="14"/>
      <c r="E53" s="14"/>
      <c r="F53" s="21"/>
    </row>
    <row r="54" spans="1:6" x14ac:dyDescent="0.15">
      <c r="A54" s="20"/>
      <c r="B54" s="14"/>
      <c r="C54" s="14"/>
      <c r="D54" s="14"/>
      <c r="E54" s="14"/>
      <c r="F54" s="21"/>
    </row>
    <row r="55" spans="1:6" x14ac:dyDescent="0.15">
      <c r="A55" s="20"/>
      <c r="B55" s="14"/>
      <c r="C55" s="14"/>
      <c r="D55" s="14"/>
      <c r="E55" s="14"/>
      <c r="F55" s="21"/>
    </row>
    <row r="56" spans="1:6" x14ac:dyDescent="0.15">
      <c r="A56" s="20"/>
      <c r="B56" s="14"/>
      <c r="C56" s="14"/>
      <c r="D56" s="14"/>
      <c r="E56" s="14"/>
      <c r="F56" s="21"/>
    </row>
    <row r="57" spans="1:6" ht="14.25" thickBot="1" x14ac:dyDescent="0.2">
      <c r="A57" s="22"/>
      <c r="B57" s="16"/>
      <c r="C57" s="16"/>
      <c r="D57" s="16"/>
      <c r="E57" s="16"/>
      <c r="F57" s="23"/>
    </row>
  </sheetData>
  <mergeCells count="2">
    <mergeCell ref="A6:B7"/>
    <mergeCell ref="A36:B3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7"/>
  <sheetViews>
    <sheetView showGridLines="0" tabSelected="1" zoomScale="80" zoomScaleNormal="80" workbookViewId="0">
      <selection activeCell="C27" sqref="C27"/>
    </sheetView>
  </sheetViews>
  <sheetFormatPr defaultRowHeight="13.5" x14ac:dyDescent="0.15"/>
  <cols>
    <col min="1" max="1" width="14.75" customWidth="1"/>
    <col min="6" max="6" width="9" style="24"/>
    <col min="7" max="7" width="15.75" style="24" customWidth="1"/>
    <col min="8" max="8" width="19.75" style="24" bestFit="1" customWidth="1"/>
    <col min="9" max="9" width="19.75" style="24" customWidth="1"/>
    <col min="17" max="17" width="11.375" bestFit="1" customWidth="1"/>
    <col min="18" max="19" width="9" style="24"/>
    <col min="20" max="20" width="14.375" style="24" bestFit="1" customWidth="1"/>
    <col min="21" max="21" width="7.375" style="24" bestFit="1" customWidth="1"/>
    <col min="23" max="23" width="9" customWidth="1"/>
    <col min="24" max="24" width="10.375" customWidth="1"/>
    <col min="25" max="25" width="9" customWidth="1"/>
    <col min="30" max="30" width="11.375" bestFit="1" customWidth="1"/>
    <col min="31" max="34" width="12.625" customWidth="1"/>
    <col min="35" max="35" width="12.125" bestFit="1" customWidth="1"/>
    <col min="36" max="38" width="15.5" customWidth="1"/>
    <col min="39" max="39" width="13.5" customWidth="1"/>
  </cols>
  <sheetData>
    <row r="1" spans="1:39" x14ac:dyDescent="0.15">
      <c r="A1" s="24" t="s">
        <v>8</v>
      </c>
    </row>
    <row r="2" spans="1:39" x14ac:dyDescent="0.15">
      <c r="A2" s="25"/>
      <c r="B2" s="26"/>
      <c r="C2" s="26" t="s">
        <v>9</v>
      </c>
      <c r="Q2" s="25"/>
      <c r="R2" s="26"/>
      <c r="S2" s="26"/>
      <c r="U2" s="26" t="s">
        <v>9</v>
      </c>
    </row>
    <row r="3" spans="1:39" ht="27.75" thickBot="1" x14ac:dyDescent="0.2">
      <c r="A3" s="28" t="s">
        <v>19</v>
      </c>
      <c r="B3" s="28" t="s">
        <v>70</v>
      </c>
      <c r="C3" s="28" t="str">
        <f>U3</f>
        <v>米相場</v>
      </c>
      <c r="F3" s="27" t="s">
        <v>10</v>
      </c>
      <c r="G3" s="28" t="s">
        <v>11</v>
      </c>
      <c r="H3" s="28" t="s">
        <v>12</v>
      </c>
      <c r="I3" s="29" t="s">
        <v>13</v>
      </c>
      <c r="Q3" s="28" t="s">
        <v>14</v>
      </c>
      <c r="R3" s="28" t="s">
        <v>15</v>
      </c>
      <c r="S3" s="28" t="s">
        <v>16</v>
      </c>
      <c r="T3" s="29" t="s">
        <v>17</v>
      </c>
      <c r="U3" s="28" t="s">
        <v>18</v>
      </c>
      <c r="AD3" s="25"/>
      <c r="AE3" s="26"/>
      <c r="AF3" s="51"/>
      <c r="AG3" s="51" t="s">
        <v>9</v>
      </c>
      <c r="AH3" s="52"/>
      <c r="AI3" s="25"/>
      <c r="AJ3" s="26"/>
      <c r="AK3" s="26"/>
      <c r="AM3" s="26" t="s">
        <v>27</v>
      </c>
    </row>
    <row r="4" spans="1:39" ht="15" thickTop="1" thickBot="1" x14ac:dyDescent="0.2">
      <c r="A4" s="31" t="s">
        <v>20</v>
      </c>
      <c r="B4" s="32">
        <f>AVERAGE(T4:T9)</f>
        <v>54.490662259204441</v>
      </c>
      <c r="C4" s="32">
        <f>AVERAGE(U4:U9)</f>
        <v>240.58611111111111</v>
      </c>
      <c r="F4" s="24">
        <v>2000</v>
      </c>
      <c r="G4" s="30">
        <v>491670</v>
      </c>
      <c r="H4" s="30">
        <v>189490.47</v>
      </c>
      <c r="I4" s="30">
        <v>33682.549660398749</v>
      </c>
      <c r="Q4" s="31">
        <v>40179</v>
      </c>
      <c r="R4" s="32">
        <v>48.922337497040026</v>
      </c>
      <c r="S4" s="32">
        <v>122.16666666666667</v>
      </c>
      <c r="T4" s="32">
        <f>R4*0.9+S4*0.1</f>
        <v>56.24677041400269</v>
      </c>
      <c r="U4" s="32">
        <v>244.73333333333332</v>
      </c>
      <c r="AD4" s="28" t="s">
        <v>19</v>
      </c>
      <c r="AE4" s="28" t="s">
        <v>52</v>
      </c>
      <c r="AF4" s="28" t="s">
        <v>53</v>
      </c>
      <c r="AG4" s="29" t="s">
        <v>54</v>
      </c>
      <c r="AI4" s="28" t="s">
        <v>19</v>
      </c>
      <c r="AJ4" s="28" t="str">
        <f>AE4</f>
        <v>マルソメ味噌　</v>
      </c>
      <c r="AK4" s="28" t="str">
        <f>AF4</f>
        <v>広島味噌</v>
      </c>
      <c r="AL4" s="28" t="str">
        <f>AG4</f>
        <v>美作味噌</v>
      </c>
      <c r="AM4" s="28" t="s">
        <v>28</v>
      </c>
    </row>
    <row r="5" spans="1:39" ht="14.25" thickTop="1" x14ac:dyDescent="0.15">
      <c r="A5" s="35" t="s">
        <v>21</v>
      </c>
      <c r="B5" s="36">
        <f>AVERAGE(T10:T15)</f>
        <v>51.382134514363578</v>
      </c>
      <c r="C5" s="36">
        <f>AVERAGE(U10:U15)</f>
        <v>220.7833333333333</v>
      </c>
      <c r="F5" s="33">
        <v>2001</v>
      </c>
      <c r="G5" s="34">
        <v>480753</v>
      </c>
      <c r="H5" s="34">
        <v>179387.83799999999</v>
      </c>
      <c r="I5" s="34">
        <v>36217.795333762093</v>
      </c>
      <c r="Q5" s="35">
        <v>40210</v>
      </c>
      <c r="R5" s="36">
        <v>47.649060807853552</v>
      </c>
      <c r="S5" s="36">
        <v>118.13333333333334</v>
      </c>
      <c r="T5" s="36">
        <f t="shared" ref="T5:T39" si="0">R5*0.9+S5*0.1</f>
        <v>54.697488060401533</v>
      </c>
      <c r="U5" s="36">
        <v>243.36666666666667</v>
      </c>
      <c r="AD5" s="31" t="s">
        <v>20</v>
      </c>
      <c r="AE5" s="32">
        <v>270</v>
      </c>
      <c r="AF5" s="32">
        <v>270</v>
      </c>
      <c r="AG5" s="32">
        <v>260</v>
      </c>
      <c r="AI5" s="31" t="s">
        <v>20</v>
      </c>
      <c r="AJ5" s="32">
        <v>2666.6666666666661</v>
      </c>
      <c r="AK5" s="32">
        <v>1333.333333333333</v>
      </c>
      <c r="AL5" s="32">
        <v>444.4444444444444</v>
      </c>
      <c r="AM5" s="32">
        <f>SUM(AJ5:AL5)</f>
        <v>4444.4444444444434</v>
      </c>
    </row>
    <row r="6" spans="1:39" x14ac:dyDescent="0.15">
      <c r="A6" s="37" t="s">
        <v>22</v>
      </c>
      <c r="B6" s="38">
        <f>AVERAGE(T16:T21)</f>
        <v>58.840270842114535</v>
      </c>
      <c r="C6" s="38">
        <f>AVERAGE(U16:U21)</f>
        <v>212.69722222222219</v>
      </c>
      <c r="F6" s="24">
        <v>2002</v>
      </c>
      <c r="G6" s="30">
        <v>475261</v>
      </c>
      <c r="H6" s="30">
        <v>182948.61</v>
      </c>
      <c r="I6" s="30">
        <v>37726.870139335515</v>
      </c>
      <c r="Q6" s="37">
        <v>40238</v>
      </c>
      <c r="R6" s="38">
        <v>48.169818255606053</v>
      </c>
      <c r="S6" s="38">
        <v>114.73333333333333</v>
      </c>
      <c r="T6" s="38">
        <f t="shared" si="0"/>
        <v>54.826169763378786</v>
      </c>
      <c r="U6" s="38">
        <v>241.8</v>
      </c>
      <c r="AD6" s="35" t="s">
        <v>21</v>
      </c>
      <c r="AE6" s="36">
        <v>265</v>
      </c>
      <c r="AF6" s="36">
        <v>260</v>
      </c>
      <c r="AG6" s="36">
        <v>250</v>
      </c>
      <c r="AI6" s="35" t="s">
        <v>21</v>
      </c>
      <c r="AJ6" s="36">
        <v>2775.5102040816319</v>
      </c>
      <c r="AK6" s="36">
        <v>1387.7551020408159</v>
      </c>
      <c r="AL6" s="36">
        <v>462.58503401360537</v>
      </c>
      <c r="AM6" s="36">
        <f t="shared" ref="AM6:AM12" si="1">SUM(AJ6:AL6)</f>
        <v>4625.850340136054</v>
      </c>
    </row>
    <row r="7" spans="1:39" x14ac:dyDescent="0.15">
      <c r="A7" s="35" t="s">
        <v>23</v>
      </c>
      <c r="B7" s="36">
        <f>AVERAGE(T22:T27)</f>
        <v>55.625852038737484</v>
      </c>
      <c r="C7" s="36">
        <f>AVERAGE(U22:U27)</f>
        <v>241.5</v>
      </c>
      <c r="F7" s="33">
        <v>2003</v>
      </c>
      <c r="G7" s="34">
        <v>466904</v>
      </c>
      <c r="H7" s="34">
        <v>174521.541</v>
      </c>
      <c r="I7" s="34">
        <v>39217.120726959998</v>
      </c>
      <c r="Q7" s="35">
        <v>40269</v>
      </c>
      <c r="R7" s="36">
        <v>46.629889054304996</v>
      </c>
      <c r="S7" s="36">
        <v>110.05</v>
      </c>
      <c r="T7" s="36">
        <f t="shared" si="0"/>
        <v>52.971900148874504</v>
      </c>
      <c r="U7" s="36">
        <v>239.71666666666667</v>
      </c>
      <c r="AD7" s="37" t="s">
        <v>22</v>
      </c>
      <c r="AE7" s="38">
        <v>250</v>
      </c>
      <c r="AF7" s="38">
        <v>250</v>
      </c>
      <c r="AG7" s="38">
        <v>250</v>
      </c>
      <c r="AI7" s="37" t="s">
        <v>22</v>
      </c>
      <c r="AJ7" s="38">
        <v>2799.9999999999995</v>
      </c>
      <c r="AK7" s="38">
        <v>1399.9999999999998</v>
      </c>
      <c r="AL7" s="38">
        <v>466.66666666666663</v>
      </c>
      <c r="AM7" s="38">
        <f t="shared" si="1"/>
        <v>4666.6666666666661</v>
      </c>
    </row>
    <row r="8" spans="1:39" x14ac:dyDescent="0.15">
      <c r="A8" s="37" t="s">
        <v>24</v>
      </c>
      <c r="B8" s="38">
        <f>AVERAGE(T28:T33)</f>
        <v>58.000980108646253</v>
      </c>
      <c r="C8" s="38">
        <f>AVERAGE(U28:U33)</f>
        <v>256.26666666666671</v>
      </c>
      <c r="F8" s="24">
        <v>2004</v>
      </c>
      <c r="G8" s="30">
        <v>465972</v>
      </c>
      <c r="H8" s="30">
        <v>170634.16800000001</v>
      </c>
      <c r="I8" s="30">
        <v>40639.503343999997</v>
      </c>
      <c r="Q8" s="37">
        <v>40299</v>
      </c>
      <c r="R8" s="38">
        <v>48.506865257239944</v>
      </c>
      <c r="S8" s="38">
        <v>104.29463656094543</v>
      </c>
      <c r="T8" s="38">
        <f t="shared" si="0"/>
        <v>54.085642387610491</v>
      </c>
      <c r="U8" s="38">
        <v>238.56666666666666</v>
      </c>
      <c r="AD8" s="35" t="s">
        <v>23</v>
      </c>
      <c r="AE8" s="36">
        <v>255</v>
      </c>
      <c r="AF8" s="36">
        <v>250</v>
      </c>
      <c r="AG8" s="36">
        <v>250</v>
      </c>
      <c r="AI8" s="35" t="s">
        <v>23</v>
      </c>
      <c r="AJ8" s="36">
        <v>2914.2857142857142</v>
      </c>
      <c r="AK8" s="36">
        <v>1457.1428571428571</v>
      </c>
      <c r="AL8" s="36">
        <v>485.71428571428567</v>
      </c>
      <c r="AM8" s="36">
        <f t="shared" si="1"/>
        <v>4857.1428571428569</v>
      </c>
    </row>
    <row r="9" spans="1:39" x14ac:dyDescent="0.15">
      <c r="A9" s="39" t="s">
        <v>25</v>
      </c>
      <c r="B9" s="40">
        <f>AVERAGE(T34:T39)</f>
        <v>65.211454785655945</v>
      </c>
      <c r="C9" s="40">
        <f>AVERAGE(U34:U39)</f>
        <v>270.75277777777779</v>
      </c>
      <c r="F9" s="33">
        <v>2005</v>
      </c>
      <c r="G9" s="34">
        <v>461739</v>
      </c>
      <c r="H9" s="34">
        <v>167974.08</v>
      </c>
      <c r="I9" s="34">
        <v>41896.395199999999</v>
      </c>
      <c r="Q9" s="39">
        <v>40330</v>
      </c>
      <c r="R9" s="40">
        <v>48.045558645509573</v>
      </c>
      <c r="S9" s="40">
        <v>108.75</v>
      </c>
      <c r="T9" s="40">
        <f t="shared" si="0"/>
        <v>54.116002780958617</v>
      </c>
      <c r="U9" s="40">
        <v>235.33333333333334</v>
      </c>
      <c r="AD9" s="37" t="s">
        <v>24</v>
      </c>
      <c r="AE9" s="38">
        <v>265</v>
      </c>
      <c r="AF9" s="38">
        <v>265</v>
      </c>
      <c r="AG9" s="38">
        <v>265</v>
      </c>
      <c r="AI9" s="37" t="s">
        <v>24</v>
      </c>
      <c r="AJ9" s="38">
        <v>2940</v>
      </c>
      <c r="AK9" s="38">
        <v>1470</v>
      </c>
      <c r="AL9" s="38">
        <v>490</v>
      </c>
      <c r="AM9" s="38">
        <f t="shared" si="1"/>
        <v>4900</v>
      </c>
    </row>
    <row r="10" spans="1:39" x14ac:dyDescent="0.15">
      <c r="A10" s="61" t="s">
        <v>78</v>
      </c>
      <c r="B10" s="62">
        <f>B9-B8</f>
        <v>7.2104746770096924</v>
      </c>
      <c r="C10" s="62">
        <f>C9-C8</f>
        <v>14.486111111111086</v>
      </c>
      <c r="F10" s="24">
        <v>2006</v>
      </c>
      <c r="G10" s="30">
        <v>458986</v>
      </c>
      <c r="H10" s="30">
        <v>166138.19099999999</v>
      </c>
      <c r="I10" s="30">
        <v>43281.4</v>
      </c>
      <c r="Q10" s="37">
        <v>40360</v>
      </c>
      <c r="R10" s="38">
        <v>44.484078167592621</v>
      </c>
      <c r="S10" s="38">
        <v>112.35</v>
      </c>
      <c r="T10" s="38">
        <f t="shared" si="0"/>
        <v>51.270670350833356</v>
      </c>
      <c r="U10" s="38">
        <v>236.9</v>
      </c>
      <c r="AD10" s="39" t="s">
        <v>25</v>
      </c>
      <c r="AE10" s="40">
        <v>270</v>
      </c>
      <c r="AF10" s="40">
        <v>275</v>
      </c>
      <c r="AG10" s="40">
        <v>265</v>
      </c>
      <c r="AI10" s="39" t="s">
        <v>25</v>
      </c>
      <c r="AJ10" s="40">
        <v>3060</v>
      </c>
      <c r="AK10" s="40">
        <v>1530</v>
      </c>
      <c r="AL10" s="40">
        <v>510</v>
      </c>
      <c r="AM10" s="40">
        <f t="shared" si="1"/>
        <v>5100</v>
      </c>
    </row>
    <row r="11" spans="1:39" x14ac:dyDescent="0.15">
      <c r="A11" t="s">
        <v>79</v>
      </c>
      <c r="F11" s="33">
        <v>2007</v>
      </c>
      <c r="G11" s="34">
        <v>460050</v>
      </c>
      <c r="H11" s="34">
        <v>161836.48199999999</v>
      </c>
      <c r="I11" s="34">
        <v>44620</v>
      </c>
      <c r="Q11" s="35">
        <v>40391</v>
      </c>
      <c r="R11" s="36">
        <v>46.603666875973062</v>
      </c>
      <c r="S11" s="36">
        <v>107.03333333333333</v>
      </c>
      <c r="T11" s="36">
        <f t="shared" si="0"/>
        <v>52.646633521709091</v>
      </c>
      <c r="U11" s="36">
        <v>235.1</v>
      </c>
      <c r="AI11" s="57" t="s">
        <v>32</v>
      </c>
      <c r="AJ11" s="58">
        <v>3087</v>
      </c>
      <c r="AK11" s="58">
        <v>1543.5</v>
      </c>
      <c r="AL11" s="58">
        <v>514.5</v>
      </c>
      <c r="AM11" s="58">
        <f t="shared" si="1"/>
        <v>5145</v>
      </c>
    </row>
    <row r="12" spans="1:39" x14ac:dyDescent="0.15">
      <c r="A12" t="s">
        <v>74</v>
      </c>
      <c r="F12" s="24">
        <v>2008</v>
      </c>
      <c r="G12" s="30">
        <v>450434</v>
      </c>
      <c r="H12" s="30">
        <v>164766.448</v>
      </c>
      <c r="I12" s="30">
        <v>46000</v>
      </c>
      <c r="Q12" s="37">
        <v>40422</v>
      </c>
      <c r="R12" s="38">
        <v>43.417204377995567</v>
      </c>
      <c r="S12" s="38">
        <v>105.8</v>
      </c>
      <c r="T12" s="38">
        <f t="shared" si="0"/>
        <v>49.655483940196007</v>
      </c>
      <c r="U12" s="38">
        <v>217.33333333333334</v>
      </c>
      <c r="AD12" s="24" t="s">
        <v>36</v>
      </c>
      <c r="AE12" s="41" t="s">
        <v>80</v>
      </c>
      <c r="AI12" s="59" t="s">
        <v>33</v>
      </c>
      <c r="AJ12" s="60">
        <v>3213</v>
      </c>
      <c r="AK12" s="60">
        <v>1606.5</v>
      </c>
      <c r="AL12" s="60">
        <v>535.5</v>
      </c>
      <c r="AM12" s="60">
        <f t="shared" si="1"/>
        <v>5355</v>
      </c>
    </row>
    <row r="13" spans="1:39" x14ac:dyDescent="0.15">
      <c r="A13" t="s">
        <v>75</v>
      </c>
      <c r="F13" s="33">
        <v>2009</v>
      </c>
      <c r="G13" s="34">
        <v>437935</v>
      </c>
      <c r="H13" s="34">
        <v>173387.38500000001</v>
      </c>
      <c r="I13" s="34">
        <v>47300</v>
      </c>
      <c r="Q13" s="35">
        <v>40452</v>
      </c>
      <c r="R13" s="36">
        <v>42.245176111837971</v>
      </c>
      <c r="S13" s="36">
        <v>110</v>
      </c>
      <c r="T13" s="36">
        <f t="shared" si="0"/>
        <v>49.020658500654172</v>
      </c>
      <c r="U13" s="36">
        <v>213.01666666666668</v>
      </c>
    </row>
    <row r="14" spans="1:39" x14ac:dyDescent="0.15">
      <c r="F14" s="24">
        <v>2010</v>
      </c>
      <c r="G14" s="30">
        <v>426164</v>
      </c>
      <c r="H14" s="30">
        <v>161794.43599999999</v>
      </c>
      <c r="I14" s="30">
        <v>48500</v>
      </c>
      <c r="Q14" s="37">
        <v>40483</v>
      </c>
      <c r="R14" s="38">
        <v>44.21087483803862</v>
      </c>
      <c r="S14" s="38">
        <v>114</v>
      </c>
      <c r="T14" s="38">
        <f t="shared" si="0"/>
        <v>51.18978735423476</v>
      </c>
      <c r="U14" s="38">
        <v>210.5</v>
      </c>
      <c r="AI14" s="24" t="s">
        <v>68</v>
      </c>
      <c r="AJ14" s="41" t="s">
        <v>37</v>
      </c>
    </row>
    <row r="15" spans="1:39" x14ac:dyDescent="0.15">
      <c r="A15" s="24" t="s">
        <v>81</v>
      </c>
      <c r="B15" s="41" t="s">
        <v>76</v>
      </c>
      <c r="F15" s="33">
        <v>2011</v>
      </c>
      <c r="G15" s="34">
        <v>423790</v>
      </c>
      <c r="H15" s="34">
        <v>162835.07800000001</v>
      </c>
      <c r="I15" s="34">
        <v>49200</v>
      </c>
      <c r="Q15" s="39">
        <v>40513</v>
      </c>
      <c r="R15" s="40">
        <v>47.460637131726735</v>
      </c>
      <c r="S15" s="40">
        <v>117.95</v>
      </c>
      <c r="T15" s="40">
        <f t="shared" si="0"/>
        <v>54.509573418554062</v>
      </c>
      <c r="U15" s="40">
        <v>211.85</v>
      </c>
      <c r="AJ15" t="s">
        <v>69</v>
      </c>
    </row>
    <row r="16" spans="1:39" x14ac:dyDescent="0.15">
      <c r="F16" s="24">
        <v>2012</v>
      </c>
      <c r="G16" s="30">
        <v>418037</v>
      </c>
      <c r="H16" s="30">
        <v>159102.06</v>
      </c>
      <c r="I16" s="30">
        <v>49937.999999999993</v>
      </c>
      <c r="Q16" s="37">
        <v>40544</v>
      </c>
      <c r="R16" s="38">
        <v>50.615469575121665</v>
      </c>
      <c r="S16" s="38">
        <v>114.55</v>
      </c>
      <c r="T16" s="38">
        <f t="shared" si="0"/>
        <v>57.0089226176095</v>
      </c>
      <c r="U16" s="38">
        <v>211.83333333333334</v>
      </c>
    </row>
    <row r="17" spans="6:38" x14ac:dyDescent="0.15">
      <c r="G17" s="30"/>
      <c r="Q17" s="35">
        <v>40575</v>
      </c>
      <c r="R17" s="36">
        <v>53.646731438529692</v>
      </c>
      <c r="S17" s="36">
        <v>113.81666666666666</v>
      </c>
      <c r="T17" s="36">
        <f t="shared" si="0"/>
        <v>59.663724961343391</v>
      </c>
      <c r="U17" s="36">
        <v>211.45</v>
      </c>
    </row>
    <row r="18" spans="6:38" x14ac:dyDescent="0.15">
      <c r="F18" s="24" t="s">
        <v>40</v>
      </c>
      <c r="G18" s="41" t="s">
        <v>29</v>
      </c>
      <c r="K18" t="s">
        <v>82</v>
      </c>
      <c r="L18" s="41" t="s">
        <v>30</v>
      </c>
      <c r="Q18" s="37">
        <v>40603</v>
      </c>
      <c r="R18" s="38">
        <v>53.751240953355314</v>
      </c>
      <c r="S18" s="38">
        <v>112.48333333333333</v>
      </c>
      <c r="T18" s="38">
        <f t="shared" si="0"/>
        <v>59.62445019135312</v>
      </c>
      <c r="U18" s="38">
        <v>212.5</v>
      </c>
      <c r="W18" t="s">
        <v>83</v>
      </c>
      <c r="X18" s="41" t="s">
        <v>31</v>
      </c>
    </row>
    <row r="19" spans="6:38" x14ac:dyDescent="0.15">
      <c r="Q19" s="35">
        <v>40634</v>
      </c>
      <c r="R19" s="36">
        <v>56.475181607560316</v>
      </c>
      <c r="S19" s="36">
        <v>113.63333333333334</v>
      </c>
      <c r="T19" s="36">
        <f t="shared" si="0"/>
        <v>62.190996780137624</v>
      </c>
      <c r="U19" s="36">
        <v>212.66666666666666</v>
      </c>
      <c r="AD19" s="52"/>
      <c r="AE19" s="52"/>
      <c r="AF19" s="52"/>
      <c r="AG19" s="53" t="s">
        <v>50</v>
      </c>
      <c r="AI19" s="54"/>
    </row>
    <row r="20" spans="6:38" ht="14.25" thickBot="1" x14ac:dyDescent="0.2">
      <c r="Q20" s="37">
        <v>40664</v>
      </c>
      <c r="R20" s="38">
        <v>53.750861041678782</v>
      </c>
      <c r="S20" s="38">
        <v>112.93333333333334</v>
      </c>
      <c r="T20" s="38">
        <f t="shared" si="0"/>
        <v>59.669108270844241</v>
      </c>
      <c r="U20" s="38">
        <v>213.45</v>
      </c>
      <c r="AD20" s="28" t="s">
        <v>51</v>
      </c>
      <c r="AE20" s="28" t="s">
        <v>52</v>
      </c>
      <c r="AF20" s="28" t="s">
        <v>53</v>
      </c>
      <c r="AG20" s="28" t="s">
        <v>54</v>
      </c>
      <c r="AI20" s="28"/>
      <c r="AJ20" s="28" t="s">
        <v>52</v>
      </c>
      <c r="AK20" s="28" t="s">
        <v>53</v>
      </c>
      <c r="AL20" s="28" t="s">
        <v>54</v>
      </c>
    </row>
    <row r="21" spans="6:38" ht="14.25" thickTop="1" x14ac:dyDescent="0.15">
      <c r="Q21" s="39">
        <v>40695</v>
      </c>
      <c r="R21" s="40">
        <v>48.321580257110412</v>
      </c>
      <c r="S21" s="40">
        <v>113.95</v>
      </c>
      <c r="T21" s="40">
        <f t="shared" si="0"/>
        <v>54.884422231399377</v>
      </c>
      <c r="U21" s="40">
        <v>214.28333333333333</v>
      </c>
      <c r="AD21" s="31" t="s">
        <v>55</v>
      </c>
      <c r="AE21" s="32">
        <v>34818.771512074884</v>
      </c>
      <c r="AF21" s="32">
        <v>14571.015943170607</v>
      </c>
      <c r="AG21" s="32">
        <v>383.5445951799046</v>
      </c>
      <c r="AI21" s="31" t="s">
        <v>84</v>
      </c>
      <c r="AJ21" s="32">
        <v>270</v>
      </c>
      <c r="AK21" s="32">
        <v>275</v>
      </c>
      <c r="AL21" s="32">
        <v>265</v>
      </c>
    </row>
    <row r="22" spans="6:38" x14ac:dyDescent="0.15">
      <c r="K22" s="7"/>
      <c r="Q22" s="37">
        <v>40725</v>
      </c>
      <c r="R22" s="38">
        <v>50.814549310393751</v>
      </c>
      <c r="S22" s="38">
        <v>114.56666666666666</v>
      </c>
      <c r="T22" s="38">
        <f t="shared" si="0"/>
        <v>57.189761046021047</v>
      </c>
      <c r="U22" s="38">
        <v>214.93333333333334</v>
      </c>
      <c r="AD22" s="35" t="s">
        <v>56</v>
      </c>
      <c r="AE22" s="36">
        <v>3481.8771512074882</v>
      </c>
      <c r="AF22" s="36">
        <v>1321.4711160219426</v>
      </c>
      <c r="AG22" s="36">
        <v>15.941783807196185</v>
      </c>
      <c r="AI22" s="35" t="s">
        <v>85</v>
      </c>
      <c r="AJ22" s="36">
        <v>280</v>
      </c>
      <c r="AK22" s="36" t="s">
        <v>86</v>
      </c>
      <c r="AL22" s="36">
        <v>265</v>
      </c>
    </row>
    <row r="23" spans="6:38" x14ac:dyDescent="0.15">
      <c r="J23" s="42" t="s">
        <v>34</v>
      </c>
      <c r="K23" s="43">
        <v>0.42</v>
      </c>
      <c r="Q23" s="35">
        <v>40756</v>
      </c>
      <c r="R23" s="36">
        <v>49.898663180886118</v>
      </c>
      <c r="S23" s="36">
        <v>115.55533333333332</v>
      </c>
      <c r="T23" s="36">
        <f t="shared" si="0"/>
        <v>56.464330196130845</v>
      </c>
      <c r="U23" s="36">
        <v>221.38333333333333</v>
      </c>
      <c r="AD23" s="37" t="s">
        <v>57</v>
      </c>
      <c r="AE23" s="55">
        <f>AE22/AE21</f>
        <v>9.9999999999999992E-2</v>
      </c>
      <c r="AF23" s="55">
        <f t="shared" ref="AF23:AG23" si="2">AF22/AF21</f>
        <v>9.0691762412168128E-2</v>
      </c>
      <c r="AG23" s="55">
        <f t="shared" si="2"/>
        <v>4.1564355247187268E-2</v>
      </c>
      <c r="AI23" s="37" t="s">
        <v>87</v>
      </c>
      <c r="AJ23" s="38" t="s">
        <v>61</v>
      </c>
      <c r="AK23" s="38" t="s">
        <v>62</v>
      </c>
      <c r="AL23" s="38" t="s">
        <v>88</v>
      </c>
    </row>
    <row r="24" spans="6:38" x14ac:dyDescent="0.15">
      <c r="J24" s="42" t="s">
        <v>35</v>
      </c>
      <c r="K24" s="43">
        <v>0.42</v>
      </c>
      <c r="Q24" s="37">
        <v>40787</v>
      </c>
      <c r="R24" s="38">
        <v>50.649723266499585</v>
      </c>
      <c r="S24" s="38">
        <v>112.15</v>
      </c>
      <c r="T24" s="38">
        <f t="shared" si="0"/>
        <v>56.799750939849631</v>
      </c>
      <c r="U24" s="38">
        <v>253.26666666666668</v>
      </c>
      <c r="AD24" s="67" t="s">
        <v>58</v>
      </c>
      <c r="AE24" s="56">
        <v>0.56919789674951293</v>
      </c>
      <c r="AF24" s="56">
        <v>0.31027458626106263</v>
      </c>
      <c r="AG24" s="56">
        <v>0.97392741254687887</v>
      </c>
      <c r="AI24" s="66" t="s">
        <v>89</v>
      </c>
      <c r="AJ24" s="36">
        <f>AJ11</f>
        <v>3087</v>
      </c>
      <c r="AK24" s="36">
        <f>AK11</f>
        <v>1543.5</v>
      </c>
      <c r="AL24" s="36">
        <f>AL11</f>
        <v>514.5</v>
      </c>
    </row>
    <row r="25" spans="6:38" x14ac:dyDescent="0.15">
      <c r="J25" s="42" t="s">
        <v>38</v>
      </c>
      <c r="K25" s="43">
        <v>0.16</v>
      </c>
      <c r="Q25" s="35">
        <v>40817</v>
      </c>
      <c r="R25" s="36">
        <v>47.763356374636963</v>
      </c>
      <c r="S25" s="36">
        <v>113.27500000000001</v>
      </c>
      <c r="T25" s="36">
        <f t="shared" si="0"/>
        <v>54.314520737173268</v>
      </c>
      <c r="U25" s="36">
        <v>252.56666666666666</v>
      </c>
      <c r="AI25" s="37" t="s">
        <v>63</v>
      </c>
      <c r="AJ25" s="38"/>
      <c r="AK25" s="38" t="s">
        <v>64</v>
      </c>
      <c r="AL25" s="38" t="s">
        <v>65</v>
      </c>
    </row>
    <row r="26" spans="6:38" x14ac:dyDescent="0.15">
      <c r="J26" s="44" t="s">
        <v>39</v>
      </c>
      <c r="K26" s="45">
        <v>1</v>
      </c>
      <c r="Q26" s="37">
        <v>40848</v>
      </c>
      <c r="R26" s="38">
        <v>49.343768402143716</v>
      </c>
      <c r="S26" s="38">
        <v>114.4</v>
      </c>
      <c r="T26" s="38">
        <f>R26*0.9+S26*0.1</f>
        <v>55.849391561929352</v>
      </c>
      <c r="U26" s="38">
        <v>252.96666666666667</v>
      </c>
      <c r="AD26" t="s">
        <v>90</v>
      </c>
      <c r="AI26" s="63"/>
      <c r="AJ26" s="64"/>
      <c r="AK26" s="65" t="s">
        <v>91</v>
      </c>
      <c r="AL26" s="64"/>
    </row>
    <row r="27" spans="6:38" x14ac:dyDescent="0.15">
      <c r="Q27" s="39">
        <v>40878</v>
      </c>
      <c r="R27" s="40">
        <v>46.382249353319345</v>
      </c>
      <c r="S27" s="40">
        <v>113.93333333333334</v>
      </c>
      <c r="T27" s="40">
        <f t="shared" si="0"/>
        <v>53.137357751320749</v>
      </c>
      <c r="U27" s="40">
        <v>253.88333333333333</v>
      </c>
    </row>
    <row r="28" spans="6:38" x14ac:dyDescent="0.15">
      <c r="J28" s="24" t="s">
        <v>44</v>
      </c>
      <c r="K28" s="46" t="s">
        <v>41</v>
      </c>
      <c r="Q28" s="37">
        <v>40909</v>
      </c>
      <c r="R28" s="38">
        <v>45.998209830971369</v>
      </c>
      <c r="S28" s="38">
        <v>114.85</v>
      </c>
      <c r="T28" s="38">
        <f t="shared" si="0"/>
        <v>52.88338884787423</v>
      </c>
      <c r="U28" s="38">
        <v>254.55</v>
      </c>
      <c r="AD28" s="24" t="s">
        <v>59</v>
      </c>
      <c r="AE28" s="41" t="s">
        <v>60</v>
      </c>
      <c r="AI28" s="24" t="s">
        <v>66</v>
      </c>
      <c r="AJ28" s="41" t="s">
        <v>67</v>
      </c>
    </row>
    <row r="29" spans="6:38" x14ac:dyDescent="0.15">
      <c r="Q29" s="35">
        <v>40940</v>
      </c>
      <c r="R29" s="36">
        <v>44.89730968192314</v>
      </c>
      <c r="S29" s="36">
        <v>118</v>
      </c>
      <c r="T29" s="36">
        <f t="shared" si="0"/>
        <v>52.207578713730825</v>
      </c>
      <c r="U29" s="36">
        <v>255.45</v>
      </c>
    </row>
    <row r="30" spans="6:38" x14ac:dyDescent="0.15">
      <c r="J30" t="s">
        <v>71</v>
      </c>
      <c r="Q30" s="37">
        <v>40969</v>
      </c>
      <c r="R30" s="38">
        <v>49.438575925608838</v>
      </c>
      <c r="S30" s="38">
        <v>125.05</v>
      </c>
      <c r="T30" s="38">
        <f t="shared" si="0"/>
        <v>56.999718333047959</v>
      </c>
      <c r="U30" s="38">
        <v>255.05</v>
      </c>
    </row>
    <row r="31" spans="6:38" x14ac:dyDescent="0.15">
      <c r="J31" t="s">
        <v>42</v>
      </c>
      <c r="Q31" s="35">
        <v>41000</v>
      </c>
      <c r="R31" s="36">
        <v>51.778444113732249</v>
      </c>
      <c r="S31" s="36">
        <v>143.18333333333334</v>
      </c>
      <c r="T31" s="36">
        <f t="shared" si="0"/>
        <v>60.918933035692362</v>
      </c>
      <c r="U31" s="36">
        <v>256.23333333333335</v>
      </c>
    </row>
    <row r="32" spans="6:38" x14ac:dyDescent="0.15">
      <c r="J32" t="s">
        <v>72</v>
      </c>
      <c r="Q32" s="37">
        <v>41030</v>
      </c>
      <c r="R32" s="38">
        <v>51.607395472986667</v>
      </c>
      <c r="S32" s="38">
        <v>156.41666666666666</v>
      </c>
      <c r="T32" s="38">
        <f t="shared" si="0"/>
        <v>62.088322592354665</v>
      </c>
      <c r="U32" s="38">
        <v>256.86666666666667</v>
      </c>
    </row>
    <row r="33" spans="6:21" x14ac:dyDescent="0.15">
      <c r="J33" t="s">
        <v>73</v>
      </c>
      <c r="Q33" s="39">
        <v>41061</v>
      </c>
      <c r="R33" s="40">
        <v>52.284747180567607</v>
      </c>
      <c r="S33" s="40">
        <v>158.51666666666668</v>
      </c>
      <c r="T33" s="40">
        <f t="shared" si="0"/>
        <v>62.907939129177514</v>
      </c>
      <c r="U33" s="40">
        <v>259.45</v>
      </c>
    </row>
    <row r="34" spans="6:21" x14ac:dyDescent="0.15">
      <c r="Q34" s="37">
        <v>41091</v>
      </c>
      <c r="R34" s="38">
        <v>52.761303359434201</v>
      </c>
      <c r="S34" s="38">
        <v>167.25</v>
      </c>
      <c r="T34" s="38">
        <f t="shared" si="0"/>
        <v>64.210173023490782</v>
      </c>
      <c r="U34" s="38">
        <v>260.71666666666664</v>
      </c>
    </row>
    <row r="35" spans="6:21" x14ac:dyDescent="0.15">
      <c r="Q35" s="35">
        <v>41122</v>
      </c>
      <c r="R35" s="36">
        <v>51.165403614389319</v>
      </c>
      <c r="S35" s="36">
        <v>158.33333333333334</v>
      </c>
      <c r="T35" s="36">
        <f t="shared" si="0"/>
        <v>61.882196586283726</v>
      </c>
      <c r="U35" s="36">
        <v>259.01666666666665</v>
      </c>
    </row>
    <row r="36" spans="6:21" x14ac:dyDescent="0.15">
      <c r="Q36" s="37">
        <v>41153</v>
      </c>
      <c r="R36" s="38">
        <v>57.291846568274082</v>
      </c>
      <c r="S36" s="38">
        <v>150</v>
      </c>
      <c r="T36" s="38">
        <f t="shared" si="0"/>
        <v>66.562661911446668</v>
      </c>
      <c r="U36" s="38">
        <v>277.5</v>
      </c>
    </row>
    <row r="37" spans="6:21" x14ac:dyDescent="0.15">
      <c r="Q37" s="35">
        <v>41183</v>
      </c>
      <c r="R37" s="36">
        <v>58.007952852302815</v>
      </c>
      <c r="S37" s="36">
        <v>141.66666666666666</v>
      </c>
      <c r="T37" s="36">
        <f t="shared" si="0"/>
        <v>66.373824233739199</v>
      </c>
      <c r="U37" s="36">
        <v>276.31666666666666</v>
      </c>
    </row>
    <row r="38" spans="6:21" x14ac:dyDescent="0.15">
      <c r="Q38" s="37">
        <v>41214</v>
      </c>
      <c r="R38" s="38">
        <v>59.957215575536893</v>
      </c>
      <c r="S38" s="38">
        <v>133.33333333333334</v>
      </c>
      <c r="T38" s="38">
        <f t="shared" si="0"/>
        <v>67.294827351316542</v>
      </c>
      <c r="U38" s="38">
        <v>275.3</v>
      </c>
    </row>
    <row r="39" spans="6:21" x14ac:dyDescent="0.15">
      <c r="F39" s="24" t="s">
        <v>92</v>
      </c>
      <c r="G39" s="41" t="s">
        <v>43</v>
      </c>
      <c r="Q39" s="39">
        <v>41244</v>
      </c>
      <c r="R39" s="47">
        <v>59.070421045546773</v>
      </c>
      <c r="S39" s="48">
        <v>117.81666666666666</v>
      </c>
      <c r="T39" s="49">
        <f t="shared" si="0"/>
        <v>64.945045607658756</v>
      </c>
      <c r="U39" s="49">
        <v>275.66666666666669</v>
      </c>
    </row>
    <row r="41" spans="6:21" x14ac:dyDescent="0.15">
      <c r="F41"/>
      <c r="Q41" s="24" t="s">
        <v>26</v>
      </c>
      <c r="R41" s="41" t="s">
        <v>31</v>
      </c>
    </row>
    <row r="42" spans="6:21" x14ac:dyDescent="0.15">
      <c r="F42"/>
    </row>
    <row r="43" spans="6:21" x14ac:dyDescent="0.15">
      <c r="F43"/>
    </row>
    <row r="44" spans="6:21" x14ac:dyDescent="0.15">
      <c r="F44"/>
      <c r="J44" s="54"/>
    </row>
    <row r="45" spans="6:21" x14ac:dyDescent="0.15">
      <c r="F45"/>
      <c r="J45" s="54"/>
    </row>
    <row r="46" spans="6:21" x14ac:dyDescent="0.15">
      <c r="F46"/>
      <c r="J46" s="54"/>
    </row>
    <row r="47" spans="6:21" x14ac:dyDescent="0.15">
      <c r="F47"/>
      <c r="J47" s="54"/>
    </row>
    <row r="48" spans="6:21" x14ac:dyDescent="0.15">
      <c r="F48"/>
      <c r="J48" s="54"/>
    </row>
    <row r="49" spans="6:10" x14ac:dyDescent="0.15">
      <c r="F49"/>
      <c r="J49" s="54"/>
    </row>
    <row r="50" spans="6:10" x14ac:dyDescent="0.15">
      <c r="F50"/>
    </row>
    <row r="51" spans="6:10" x14ac:dyDescent="0.15">
      <c r="F51"/>
    </row>
    <row r="52" spans="6:10" x14ac:dyDescent="0.15">
      <c r="F52"/>
    </row>
    <row r="53" spans="6:10" x14ac:dyDescent="0.15">
      <c r="F53"/>
    </row>
    <row r="54" spans="6:10" x14ac:dyDescent="0.15">
      <c r="F54"/>
    </row>
    <row r="55" spans="6:10" x14ac:dyDescent="0.15">
      <c r="F55"/>
      <c r="G55"/>
      <c r="H55"/>
      <c r="I55"/>
    </row>
    <row r="56" spans="6:10" x14ac:dyDescent="0.15">
      <c r="F56"/>
      <c r="G56"/>
      <c r="H56"/>
      <c r="I56"/>
    </row>
    <row r="57" spans="6:10" x14ac:dyDescent="0.15">
      <c r="F57"/>
      <c r="G57"/>
      <c r="H57"/>
      <c r="I57"/>
    </row>
  </sheetData>
  <phoneticPr fontId="1"/>
  <pageMargins left="0.25" right="0.25" top="0.75" bottom="0.75" header="0.3" footer="0.3"/>
  <pageSetup paperSize="9" scale="31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前</vt:lpstr>
      <vt:lpstr>後</vt:lpstr>
      <vt:lpstr>添付資料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2014-12-02T15:15:38Z</dcterms:created>
  <dcterms:modified xsi:type="dcterms:W3CDTF">2014-12-02T15:24:40Z</dcterms:modified>
</cp:coreProperties>
</file>